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DirectCloud\株式会社CSILead\共有\CSIオカズ\花火\亀岡\"/>
    </mc:Choice>
  </mc:AlternateContent>
  <xr:revisionPtr revIDLastSave="0" documentId="8_{66BB9DF3-225B-4D2E-A38F-A2C2FB8BDA41}" xr6:coauthVersionLast="47" xr6:coauthVersionMax="47" xr10:uidLastSave="{00000000-0000-0000-0000-000000000000}"/>
  <bookViews>
    <workbookView xWindow="-108" yWindow="-108" windowWidth="23256" windowHeight="12456" activeTab="1" xr2:uid="{163506BC-D363-426A-ADAB-374A8A877A00}"/>
  </bookViews>
  <sheets>
    <sheet name="見積" sheetId="1" r:id="rId1"/>
    <sheet name="請求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3" i="3" l="1"/>
  <c r="I227" i="3"/>
  <c r="I215" i="3"/>
  <c r="I228" i="3" s="1"/>
  <c r="I229" i="3" s="1"/>
  <c r="I200" i="3"/>
  <c r="I21" i="3"/>
  <c r="I264" i="3"/>
  <c r="I245" i="3"/>
  <c r="I89" i="3"/>
  <c r="I65" i="3"/>
  <c r="I64" i="3"/>
  <c r="I60" i="3"/>
  <c r="I48" i="3"/>
  <c r="A21" i="3" l="1"/>
  <c r="A15" i="3"/>
  <c r="I205" i="3"/>
  <c r="I145" i="3"/>
  <c r="I146" i="3"/>
  <c r="I147" i="3"/>
  <c r="I261" i="3"/>
  <c r="I259" i="3"/>
  <c r="I258" i="3"/>
  <c r="I257" i="3"/>
  <c r="I256" i="3"/>
  <c r="I255" i="3"/>
  <c r="I254" i="3"/>
  <c r="I253" i="3"/>
  <c r="I252" i="3"/>
  <c r="I251" i="3"/>
  <c r="I250" i="3"/>
  <c r="I249" i="3"/>
  <c r="I242" i="3"/>
  <c r="I241" i="3"/>
  <c r="I240" i="3"/>
  <c r="I239" i="3"/>
  <c r="I238" i="3"/>
  <c r="I237" i="3"/>
  <c r="I236" i="3"/>
  <c r="I235" i="3"/>
  <c r="I234" i="3"/>
  <c r="I233" i="3"/>
  <c r="I226" i="3"/>
  <c r="I225" i="3"/>
  <c r="I224" i="3"/>
  <c r="I223" i="3"/>
  <c r="I222" i="3"/>
  <c r="I221" i="3"/>
  <c r="I220" i="3"/>
  <c r="I219" i="3"/>
  <c r="I217" i="3"/>
  <c r="I211" i="3"/>
  <c r="I210" i="3"/>
  <c r="I209" i="3"/>
  <c r="I208" i="3"/>
  <c r="I207" i="3"/>
  <c r="I206" i="3"/>
  <c r="I199" i="3"/>
  <c r="I196" i="3"/>
  <c r="I188" i="3"/>
  <c r="I187" i="3"/>
  <c r="I182" i="3"/>
  <c r="I181" i="3"/>
  <c r="I180" i="3"/>
  <c r="I179" i="3"/>
  <c r="I178" i="3"/>
  <c r="I177" i="3"/>
  <c r="I176" i="3"/>
  <c r="I175" i="3"/>
  <c r="I174" i="3"/>
  <c r="I173" i="3"/>
  <c r="I168" i="3"/>
  <c r="I167" i="3"/>
  <c r="I166" i="3"/>
  <c r="I165" i="3"/>
  <c r="I164" i="3"/>
  <c r="I163" i="3"/>
  <c r="I162" i="3"/>
  <c r="I161" i="3"/>
  <c r="I160" i="3"/>
  <c r="I158" i="3"/>
  <c r="I157" i="3"/>
  <c r="I156" i="3"/>
  <c r="I154" i="3"/>
  <c r="I153" i="3"/>
  <c r="I152" i="3"/>
  <c r="I151" i="3"/>
  <c r="I150" i="3"/>
  <c r="I149" i="3"/>
  <c r="I148" i="3"/>
  <c r="I141" i="3"/>
  <c r="I140" i="3"/>
  <c r="I139" i="3"/>
  <c r="I133" i="3"/>
  <c r="I132" i="3"/>
  <c r="I131" i="3"/>
  <c r="I128" i="3"/>
  <c r="I127" i="3"/>
  <c r="I125" i="3"/>
  <c r="I124" i="3"/>
  <c r="I123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1" i="3"/>
  <c r="I99" i="3"/>
  <c r="I98" i="3"/>
  <c r="I97" i="3"/>
  <c r="I96" i="3"/>
  <c r="I95" i="3"/>
  <c r="I81" i="3"/>
  <c r="I80" i="3"/>
  <c r="I79" i="3"/>
  <c r="I77" i="3"/>
  <c r="I76" i="3"/>
  <c r="I75" i="3"/>
  <c r="I74" i="3"/>
  <c r="I73" i="3"/>
  <c r="I72" i="3"/>
  <c r="I71" i="3"/>
  <c r="I63" i="3"/>
  <c r="I62" i="3"/>
  <c r="I59" i="3"/>
  <c r="I58" i="3"/>
  <c r="I57" i="3"/>
  <c r="I56" i="3"/>
  <c r="I55" i="3"/>
  <c r="I53" i="3"/>
  <c r="I52" i="3"/>
  <c r="I51" i="3"/>
  <c r="I50" i="3"/>
  <c r="I43" i="3"/>
  <c r="I42" i="3"/>
  <c r="I41" i="3"/>
  <c r="I40" i="3"/>
  <c r="I39" i="3"/>
  <c r="I38" i="3"/>
  <c r="I36" i="3"/>
  <c r="I35" i="3"/>
  <c r="A20" i="3"/>
  <c r="A19" i="3"/>
  <c r="A18" i="3"/>
  <c r="A17" i="3"/>
  <c r="A16" i="3"/>
  <c r="I210" i="1"/>
  <c r="A23" i="1"/>
  <c r="F23" i="1"/>
  <c r="I211" i="1"/>
  <c r="I18" i="3" l="1"/>
  <c r="I20" i="3"/>
  <c r="I104" i="3"/>
  <c r="I55" i="1"/>
  <c r="I56" i="1"/>
  <c r="I57" i="1"/>
  <c r="I52" i="1"/>
  <c r="I239" i="1"/>
  <c r="I236" i="1"/>
  <c r="I237" i="1"/>
  <c r="I238" i="1"/>
  <c r="I241" i="1"/>
  <c r="I242" i="1"/>
  <c r="I208" i="1"/>
  <c r="I264" i="1"/>
  <c r="I259" i="1"/>
  <c r="I258" i="1"/>
  <c r="I90" i="3" l="1"/>
  <c r="I91" i="3" s="1"/>
  <c r="I92" i="3" s="1"/>
  <c r="I16" i="3" s="1"/>
  <c r="I105" i="3"/>
  <c r="I17" i="3" s="1"/>
  <c r="I199" i="1"/>
  <c r="I155" i="1"/>
  <c r="I145" i="1"/>
  <c r="I144" i="1"/>
  <c r="I143" i="1"/>
  <c r="I137" i="1"/>
  <c r="I136" i="1"/>
  <c r="I135" i="1"/>
  <c r="I118" i="1"/>
  <c r="I117" i="1"/>
  <c r="I100" i="1"/>
  <c r="I66" i="3" l="1"/>
  <c r="I41" i="1"/>
  <c r="I262" i="1"/>
  <c r="I261" i="1"/>
  <c r="I260" i="1"/>
  <c r="I257" i="1"/>
  <c r="I256" i="1"/>
  <c r="I255" i="1"/>
  <c r="I254" i="1"/>
  <c r="I253" i="1"/>
  <c r="I252" i="1"/>
  <c r="I243" i="1"/>
  <c r="I240" i="1"/>
  <c r="I235" i="1"/>
  <c r="I234" i="1"/>
  <c r="I246" i="1" s="1"/>
  <c r="I227" i="1"/>
  <c r="I226" i="1"/>
  <c r="I225" i="1"/>
  <c r="I224" i="1"/>
  <c r="I223" i="1"/>
  <c r="I222" i="1"/>
  <c r="I221" i="1"/>
  <c r="I220" i="1"/>
  <c r="I218" i="1"/>
  <c r="I212" i="1"/>
  <c r="I209" i="1"/>
  <c r="I207" i="1"/>
  <c r="I206" i="1"/>
  <c r="I196" i="1"/>
  <c r="I188" i="1"/>
  <c r="I187" i="1"/>
  <c r="I182" i="1"/>
  <c r="I181" i="1"/>
  <c r="I180" i="1"/>
  <c r="I179" i="1"/>
  <c r="I178" i="1"/>
  <c r="I177" i="1"/>
  <c r="I176" i="1"/>
  <c r="I175" i="1"/>
  <c r="I174" i="1"/>
  <c r="I173" i="1"/>
  <c r="I170" i="1"/>
  <c r="I169" i="1"/>
  <c r="I168" i="1"/>
  <c r="I167" i="1"/>
  <c r="I166" i="1"/>
  <c r="I165" i="1"/>
  <c r="I164" i="1"/>
  <c r="I163" i="1"/>
  <c r="I162" i="1"/>
  <c r="I160" i="1"/>
  <c r="I159" i="1"/>
  <c r="I158" i="1"/>
  <c r="I156" i="1"/>
  <c r="I154" i="1"/>
  <c r="I153" i="1"/>
  <c r="I152" i="1"/>
  <c r="I151" i="1"/>
  <c r="I150" i="1"/>
  <c r="I149" i="1"/>
  <c r="I148" i="1"/>
  <c r="I147" i="1"/>
  <c r="I132" i="1"/>
  <c r="I131" i="1"/>
  <c r="I129" i="1"/>
  <c r="I128" i="1"/>
  <c r="I127" i="1"/>
  <c r="I125" i="1"/>
  <c r="I124" i="1"/>
  <c r="I123" i="1"/>
  <c r="I122" i="1"/>
  <c r="I121" i="1"/>
  <c r="I120" i="1"/>
  <c r="I119" i="1"/>
  <c r="I116" i="1"/>
  <c r="I115" i="1"/>
  <c r="I114" i="1"/>
  <c r="I105" i="1"/>
  <c r="I103" i="1"/>
  <c r="I102" i="1"/>
  <c r="I101" i="1"/>
  <c r="I99" i="1"/>
  <c r="I84" i="1"/>
  <c r="I83" i="1"/>
  <c r="I82" i="1"/>
  <c r="I80" i="1"/>
  <c r="I79" i="1"/>
  <c r="I78" i="1"/>
  <c r="I77" i="1"/>
  <c r="I76" i="1"/>
  <c r="I75" i="1"/>
  <c r="I74" i="1"/>
  <c r="I65" i="1"/>
  <c r="I64" i="1"/>
  <c r="I59" i="1"/>
  <c r="I58" i="1"/>
  <c r="I53" i="1"/>
  <c r="I51" i="1"/>
  <c r="I50" i="1"/>
  <c r="I60" i="1" s="1"/>
  <c r="I42" i="1"/>
  <c r="I40" i="1"/>
  <c r="I39" i="1"/>
  <c r="I38" i="1"/>
  <c r="I37" i="1"/>
  <c r="I35" i="1"/>
  <c r="I34" i="1"/>
  <c r="F22" i="1"/>
  <c r="A22" i="1"/>
  <c r="F21" i="1"/>
  <c r="A21" i="1"/>
  <c r="F20" i="1"/>
  <c r="A20" i="1"/>
  <c r="F19" i="1"/>
  <c r="A19" i="1"/>
  <c r="F18" i="1"/>
  <c r="A18" i="1"/>
  <c r="F17" i="1"/>
  <c r="A17" i="1"/>
  <c r="I67" i="3" l="1"/>
  <c r="I15" i="3" s="1"/>
  <c r="I267" i="1"/>
  <c r="I200" i="1"/>
  <c r="I20" i="1" s="1"/>
  <c r="I228" i="1"/>
  <c r="I229" i="1" s="1"/>
  <c r="I230" i="1" s="1"/>
  <c r="I21" i="1" s="1"/>
  <c r="I47" i="1"/>
  <c r="I107" i="1"/>
  <c r="I108" i="1" s="1"/>
  <c r="I109" i="1" s="1"/>
  <c r="I19" i="1" s="1"/>
  <c r="I66" i="1"/>
  <c r="I92" i="1"/>
  <c r="I93" i="1" s="1"/>
  <c r="I94" i="1" s="1"/>
  <c r="I95" i="1" s="1"/>
  <c r="I18" i="1" s="1"/>
  <c r="I67" i="1" l="1"/>
  <c r="I68" i="1" s="1"/>
  <c r="I69" i="1" s="1"/>
  <c r="I70" i="1" s="1"/>
  <c r="I17" i="1" s="1"/>
  <c r="I22" i="1" l="1"/>
  <c r="I24" i="1" l="1"/>
  <c r="I26" i="1" s="1"/>
  <c r="I27" i="1" s="1"/>
  <c r="I28" i="1" s="1"/>
  <c r="C13" i="1" s="1"/>
  <c r="C14" i="1" s="1"/>
  <c r="I19" i="3" l="1"/>
  <c r="I22" i="3" s="1"/>
  <c r="I24" i="3" s="1"/>
  <c r="I25" i="3" l="1"/>
  <c r="I26" i="3" s="1"/>
  <c r="B11" i="3" s="1"/>
</calcChain>
</file>

<file path=xl/sharedStrings.xml><?xml version="1.0" encoding="utf-8"?>
<sst xmlns="http://schemas.openxmlformats.org/spreadsheetml/2006/main" count="846" uniqueCount="282">
  <si>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</si>
  <si>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</si>
  <si>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</si>
  <si>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</si>
  <si>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</si>
  <si>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</si>
  <si>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</si>
  <si>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</si>
  <si>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</si>
  <si>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</si>
  <si>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</si>
  <si>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</si>
  <si>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</si>
  <si>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</si>
  <si>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</si>
  <si>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</si>
  <si>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</si>
  <si>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</si>
  <si>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</si>
  <si>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</si>
  <si>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</si>
  <si>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</si>
  <si>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</si>
  <si>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</si>
  <si>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</si>
  <si>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</si>
  <si>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</si>
  <si>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</si>
  <si>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</si>
  <si>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</si>
  <si>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</si>
  <si>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</si>
  <si>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</si>
  <si>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</si>
  <si>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</si>
  <si>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ディレクションスタッフ（９時～２４時）</t>
    <rPh sb="13" eb="14">
      <t>ジ</t>
    </rPh>
    <rPh sb="17" eb="18">
      <t>ジ</t>
    </rPh>
    <phoneticPr fontId="6"/>
  </si>
  <si>
    <t>案内スタッフ（１５時～２４時）</t>
    <rPh sb="0" eb="2">
      <t>アンナイ</t>
    </rPh>
    <rPh sb="9" eb="10">
      <t>ジ</t>
    </rPh>
    <rPh sb="13" eb="14">
      <t>ジ</t>
    </rPh>
    <phoneticPr fontId="6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</si>
  <si>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</si>
  <si>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</si>
  <si>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</si>
  <si>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</si>
  <si>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</si>
  <si>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</si>
  <si>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</si>
  <si>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テント（集会用）四方幕有り</t>
    <rPh sb="4" eb="7">
      <t>シュウカイヨウ</t>
    </rPh>
    <rPh sb="8" eb="10">
      <t>シホウ</t>
    </rPh>
    <rPh sb="10" eb="11">
      <t>マク</t>
    </rPh>
    <rPh sb="11" eb="12">
      <t>ア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</si>
  <si>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</si>
  <si>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</si>
  <si>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</si>
  <si>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</si>
  <si>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</si>
  <si>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</si>
  <si>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</si>
  <si>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</si>
  <si>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</si>
  <si>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</si>
  <si>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</si>
  <si>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</si>
  <si>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</si>
  <si>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</si>
  <si>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</si>
  <si>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</si>
  <si>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</si>
  <si>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</si>
  <si>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</si>
  <si>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</si>
  <si>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</si>
  <si>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</si>
  <si>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</si>
  <si>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</si>
  <si>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</si>
  <si>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</si>
  <si>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</si>
  <si>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</si>
  <si>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</si>
  <si>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</si>
  <si>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</si>
  <si>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</si>
  <si>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</si>
  <si>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</si>
  <si>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</si>
  <si>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</si>
  <si>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</si>
  <si>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</si>
  <si>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</si>
  <si>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</si>
  <si>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</si>
  <si>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</si>
  <si>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</si>
  <si>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</si>
  <si>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</si>
  <si>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</si>
  <si>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</si>
  <si>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</si>
  <si>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</si>
  <si>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</si>
  <si>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</si>
  <si>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</si>
  <si>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</si>
  <si>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</si>
  <si>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</si>
  <si>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</si>
  <si>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</si>
  <si>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</si>
  <si>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</si>
  <si>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</si>
  <si>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</si>
  <si>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</si>
  <si>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</si>
  <si>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</si>
  <si>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</si>
  <si>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</si>
  <si>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</si>
  <si>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</si>
  <si>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</si>
  <si>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</si>
  <si>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</si>
  <si>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</si>
  <si>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</si>
  <si>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</si>
  <si>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</si>
  <si>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</si>
  <si>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</si>
  <si>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</si>
  <si>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</si>
  <si>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</si>
  <si>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</si>
  <si>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</si>
  <si>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</si>
  <si>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</si>
  <si>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</si>
  <si>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</si>
  <si>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</si>
  <si>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</si>
  <si>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</si>
  <si>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</si>
  <si>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</si>
  <si>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</si>
  <si>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</si>
  <si>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</si>
  <si>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</si>
  <si>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</si>
  <si>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</si>
  <si>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</si>
  <si>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</si>
  <si>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</si>
  <si>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</si>
  <si>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</si>
  <si>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</si>
  <si>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</si>
  <si>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</si>
  <si>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</si>
  <si>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</si>
  <si>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</si>
  <si>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</si>
  <si>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</si>
  <si>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</si>
  <si>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</si>
  <si>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サインスタンド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</si>
  <si>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</si>
  <si>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</si>
  <si>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</si>
  <si>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</si>
  <si>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</si>
  <si>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</si>
  <si>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</si>
  <si>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</si>
  <si>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</si>
  <si>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</si>
  <si>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</si>
  <si>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</si>
  <si>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</si>
  <si>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</si>
  <si>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</si>
  <si>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</si>
  <si>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</si>
  <si>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</si>
  <si>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</si>
  <si>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</si>
  <si>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</si>
  <si>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</si>
  <si>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</si>
  <si>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</si>
  <si>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</si>
  <si>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</si>
  <si>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</si>
  <si>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</si>
  <si>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</si>
  <si>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</si>
  <si>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</si>
  <si>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</si>
  <si>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</si>
  <si>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パイプ椅子　客席2700　食事席198・乗務員休憩70・本部30・予備22</t>
    <rPh sb="3" eb="5">
      <t>イス</t>
    </rPh>
    <rPh sb="6" eb="8">
      <t>キャクセキ</t>
    </rPh>
    <rPh sb="13" eb="14">
      <t>コト</t>
    </rPh>
    <rPh sb="14" eb="15">
      <t>セキ</t>
    </rPh>
    <rPh sb="19" eb="22">
      <t>ジョウムイン</t>
    </rPh>
    <rPh sb="22" eb="24">
      <t>キュウケイ</t>
    </rPh>
    <rPh sb="27" eb="29">
      <t>ホンブ</t>
    </rPh>
    <rPh sb="32" eb="34">
      <t>ヨビ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</si>
  <si>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</si>
  <si>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</si>
  <si>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</si>
  <si>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</si>
  <si>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</si>
  <si>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</si>
  <si>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</si>
  <si>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</si>
  <si>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</si>
  <si>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</si>
  <si>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</si>
  <si>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テント（集会用）</t>
    <rPh sb="4" eb="7">
      <t>シュウカイヨウ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</si>
  <si>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</si>
  <si>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</si>
  <si>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</si>
  <si>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</si>
  <si>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ワンタッチ</t>
    <phoneticPr fontId="3"/>
  </si>
  <si>
    <t>3m×3m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</si>
  <si>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</si>
  <si>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</si>
  <si>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</si>
  <si>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</si>
  <si>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</si>
  <si>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</si>
  <si>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</si>
  <si>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</si>
  <si>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</si>
  <si>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</si>
  <si>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</si>
  <si>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</si>
  <si>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ピカポカチューブ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</si>
  <si>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</si>
  <si>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</si>
  <si>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</si>
  <si>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</si>
  <si>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</si>
  <si>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</si>
  <si>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</si>
  <si>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</si>
  <si>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</si>
  <si>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</si>
  <si>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</si>
  <si>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</si>
  <si>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</si>
  <si>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</si>
  <si>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</si>
  <si>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小計</t>
    <rPh sb="0" eb="2">
      <t>ショウケイ</t>
    </rPh>
    <phoneticPr fontId="3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</si>
  <si>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6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</si>
  <si>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20"/>
  </si>
  <si>
    <t>675-2313</t>
  </si>
  <si>
    <t>兵庫県加西市北条町北条1122</t>
    <rPh sb="0" eb="11">
      <t>ヒョウゴケンカサイシホウジョウチョウホウジョウ</t>
    </rPh>
    <phoneticPr fontId="6"/>
  </si>
  <si>
    <t>御請求金額</t>
    <rPh sb="0" eb="5">
      <t>ゴセイキュウキンガク</t>
    </rPh>
    <phoneticPr fontId="20"/>
  </si>
  <si>
    <t>株式会社ＣＳＩＬｅａｄ</t>
    <rPh sb="0" eb="4">
      <t>カブシキガイシャ</t>
    </rPh>
    <phoneticPr fontId="6"/>
  </si>
  <si>
    <t>TEL0790-20-7223FAX0790-20-7224</t>
    <phoneticPr fontId="6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</si>
  <si>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6"/>
  </si>
  <si>
    <t>　　下記の件につきまして、ご請求させて頂きますので</t>
    <rPh sb="2" eb="4">
      <t>カキ</t>
    </rPh>
    <rPh sb="5" eb="6">
      <t>ケン</t>
    </rPh>
    <rPh sb="17" eb="18">
      <t>イタダ</t>
    </rPh>
    <phoneticPr fontId="20"/>
  </si>
  <si>
    <t>登録番号：T9140001126012</t>
    <rPh sb="0" eb="4">
      <t>トウロクバンゴウ</t>
    </rPh>
    <phoneticPr fontId="6"/>
  </si>
  <si>
    <t>　　　　　　　御用命ありがとうございました。</t>
    <rPh sb="7" eb="8">
      <t>ゴ</t>
    </rPh>
    <rPh sb="8" eb="10">
      <t>ヨウメイ</t>
    </rPh>
    <phoneticPr fontId="20"/>
  </si>
  <si>
    <t>①</t>
    <phoneticPr fontId="3"/>
  </si>
  <si>
    <t>②</t>
    <phoneticPr fontId="3"/>
  </si>
  <si>
    <t>⓷</t>
    <phoneticPr fontId="3"/>
  </si>
  <si>
    <t>④</t>
    <phoneticPr fontId="3"/>
  </si>
  <si>
    <t>内訳４①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6"/>
  </si>
  <si>
    <t>内訳４②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6"/>
  </si>
  <si>
    <t>⑤</t>
    <phoneticPr fontId="3"/>
  </si>
  <si>
    <t>内訳４③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6"/>
  </si>
  <si>
    <t>⑥</t>
    <phoneticPr fontId="3"/>
  </si>
  <si>
    <t>合計5</t>
    <rPh sb="0" eb="2">
      <t>ゴウケイ</t>
    </rPh>
    <phoneticPr fontId="3"/>
  </si>
  <si>
    <t>⑦</t>
    <phoneticPr fontId="3"/>
  </si>
  <si>
    <t>合計6</t>
    <rPh sb="0" eb="2">
      <t>ゴウケイ</t>
    </rPh>
    <phoneticPr fontId="3"/>
  </si>
  <si>
    <t>内訳７びわこボート団体専用席関係</t>
    <rPh sb="0" eb="2">
      <t>ウチワケ</t>
    </rPh>
    <phoneticPr fontId="6"/>
  </si>
  <si>
    <t>企画費</t>
    <rPh sb="0" eb="3">
      <t>キカクヒ</t>
    </rPh>
    <phoneticPr fontId="3"/>
  </si>
  <si>
    <t>合計7</t>
    <rPh sb="0" eb="2">
      <t>ゴウケイ</t>
    </rPh>
    <phoneticPr fontId="3"/>
  </si>
  <si>
    <t>⑧</t>
    <phoneticPr fontId="3"/>
  </si>
  <si>
    <t>張</t>
    <rPh sb="0" eb="1">
      <t>ハリ</t>
    </rPh>
    <phoneticPr fontId="3"/>
  </si>
  <si>
    <t>卓</t>
    <rPh sb="0" eb="1">
      <t>タク</t>
    </rPh>
    <phoneticPr fontId="3"/>
  </si>
  <si>
    <t>脚</t>
    <rPh sb="0" eb="1">
      <t>キャク</t>
    </rPh>
    <phoneticPr fontId="3"/>
  </si>
  <si>
    <t>柵</t>
    <rPh sb="0" eb="1">
      <t>サク</t>
    </rPh>
    <phoneticPr fontId="3"/>
  </si>
  <si>
    <t>個</t>
    <rPh sb="0" eb="1">
      <t>コ</t>
    </rPh>
    <phoneticPr fontId="3"/>
  </si>
  <si>
    <t>枚</t>
    <rPh sb="0" eb="1">
      <t>マイ</t>
    </rPh>
    <phoneticPr fontId="3"/>
  </si>
  <si>
    <t>諸経費④</t>
    <rPh sb="0" eb="3">
      <t>ショケイヒ</t>
    </rPh>
    <phoneticPr fontId="3"/>
  </si>
  <si>
    <t>席</t>
    <rPh sb="0" eb="1">
      <t>セキ</t>
    </rPh>
    <phoneticPr fontId="3"/>
  </si>
  <si>
    <t>会場設営</t>
    <rPh sb="0" eb="2">
      <t>カイジョウ</t>
    </rPh>
    <rPh sb="2" eb="4">
      <t>セツエイ</t>
    </rPh>
    <phoneticPr fontId="6"/>
  </si>
  <si>
    <t>合計1</t>
    <rPh sb="0" eb="2">
      <t>ゴウケイ</t>
    </rPh>
    <phoneticPr fontId="3"/>
  </si>
  <si>
    <t>合計2</t>
    <rPh sb="0" eb="2">
      <t>ゴウケイ</t>
    </rPh>
    <phoneticPr fontId="3"/>
  </si>
  <si>
    <t>合計3</t>
    <rPh sb="0" eb="2">
      <t>ゴウケイ</t>
    </rPh>
    <phoneticPr fontId="3"/>
  </si>
  <si>
    <t>合計4</t>
    <rPh sb="0" eb="2">
      <t>ゴウケイ</t>
    </rPh>
    <phoneticPr fontId="3"/>
  </si>
  <si>
    <t>内訳4①～４③</t>
    <rPh sb="0" eb="2">
      <t>ウチワケ</t>
    </rPh>
    <phoneticPr fontId="3"/>
  </si>
  <si>
    <t>共用10・小用5    　　　　シンク2・くみ取り</t>
    <phoneticPr fontId="3"/>
  </si>
  <si>
    <t>ボードウォークベンチ　　　撤去・戻し含む</t>
    <rPh sb="13" eb="15">
      <t>テッキョ</t>
    </rPh>
    <rPh sb="16" eb="17">
      <t>モド</t>
    </rPh>
    <rPh sb="18" eb="19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</si>
</sst>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8"/>
      <name val="ＭＳ 明朝"/>
      <family val="1"/>
      <charset val="128"/>
    </font>
    <font>
      <b/>
      <u/>
      <sz val="2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68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9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1" fillId="0" borderId="0" xfId="0" applyFont="1">
      <alignment vertical="center"/>
    </xf>
    <xf numFmtId="0" fontId="15" fillId="0" borderId="0" xfId="0" applyFont="1" applyAlignment="1">
      <alignment horizontal="left" vertical="center" shrinkToFit="1"/>
    </xf>
    <xf numFmtId="0" fontId="17" fillId="0" borderId="0" xfId="0" applyFont="1">
      <alignment vertical="center"/>
    </xf>
    <xf numFmtId="0" fontId="2" fillId="0" borderId="0" xfId="0" applyFont="1" applyAlignment="1">
      <alignment horizontal="right" vertical="center" shrinkToFit="1"/>
    </xf>
    <xf numFmtId="0" fontId="15" fillId="0" borderId="0" xfId="0" applyFont="1" applyAlignment="1">
      <alignment horizontal="right" vertical="center" shrinkToFit="1"/>
    </xf>
    <xf numFmtId="0" fontId="11" fillId="0" borderId="14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2" fillId="0" borderId="69" xfId="0" applyFont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6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12" fillId="0" borderId="30" xfId="0" applyFont="1" applyBorder="1" applyAlignment="1">
      <alignment horizontal="center" vertical="center" shrinkToFit="1"/>
    </xf>
    <xf numFmtId="58" fontId="4" fillId="0" borderId="0" xfId="0" applyNumberFormat="1" applyFont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vertical="center" wrapText="1"/>
    </xf>
    <xf numFmtId="9" fontId="12" fillId="0" borderId="0" xfId="0" applyNumberFormat="1" applyFont="1" applyAlignment="1">
      <alignment horizontal="center" vertical="center"/>
    </xf>
    <xf numFmtId="6" fontId="12" fillId="0" borderId="0" xfId="2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177" fontId="12" fillId="0" borderId="0" xfId="0" applyNumberFormat="1" applyFont="1" applyAlignment="1">
      <alignment horizontal="right" vertical="center"/>
    </xf>
    <xf numFmtId="0" fontId="12" fillId="0" borderId="12" xfId="0" applyFont="1" applyBorder="1" applyAlignment="1">
      <alignment horizontal="center" vertical="center"/>
    </xf>
    <xf numFmtId="0" fontId="10" fillId="0" borderId="46" xfId="0" applyFont="1" applyBorder="1" applyAlignment="1">
      <alignment horizontal="right" vertical="center"/>
    </xf>
    <xf numFmtId="0" fontId="10" fillId="0" borderId="46" xfId="0" applyFont="1" applyBorder="1" applyAlignment="1">
      <alignment horizontal="left" vertical="center"/>
    </xf>
    <xf numFmtId="0" fontId="10" fillId="0" borderId="46" xfId="0" applyFont="1" applyBorder="1">
      <alignment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58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2" fillId="0" borderId="1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6" fontId="12" fillId="0" borderId="6" xfId="2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shrinkToFit="1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12" fillId="0" borderId="36" xfId="0" applyNumberFormat="1" applyFont="1" applyBorder="1" applyAlignment="1">
      <alignment horizontal="right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177" fontId="13" fillId="0" borderId="6" xfId="0" applyNumberFormat="1" applyFont="1" applyBorder="1" applyAlignment="1">
      <alignment horizontal="right" vertical="center"/>
    </xf>
    <xf numFmtId="6" fontId="12" fillId="0" borderId="36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12" fillId="0" borderId="75" xfId="0" applyFont="1" applyBorder="1" applyAlignment="1">
      <alignment horizontal="center" vertical="center" shrinkToFit="1"/>
    </xf>
    <xf numFmtId="0" fontId="13" fillId="0" borderId="98" xfId="0" applyFont="1" applyBorder="1" applyAlignment="1">
      <alignment horizontal="center" vertical="center" shrinkToFit="1"/>
    </xf>
    <xf numFmtId="0" fontId="13" fillId="0" borderId="99" xfId="0" applyFont="1" applyBorder="1" applyAlignment="1">
      <alignment horizontal="center" vertical="center" shrinkToFit="1"/>
    </xf>
    <xf numFmtId="0" fontId="13" fillId="0" borderId="100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72" xfId="0" applyFont="1" applyBorder="1" applyAlignment="1">
      <alignment horizontal="left" vertical="center" shrinkToFit="1"/>
    </xf>
    <xf numFmtId="0" fontId="13" fillId="0" borderId="73" xfId="0" applyFont="1" applyBorder="1" applyAlignment="1">
      <alignment horizontal="left" vertical="center" shrinkToFit="1"/>
    </xf>
    <xf numFmtId="0" fontId="13" fillId="0" borderId="74" xfId="0" applyFont="1" applyBorder="1" applyAlignment="1">
      <alignment horizontal="left" vertical="center" shrinkToFit="1"/>
    </xf>
    <xf numFmtId="0" fontId="12" fillId="0" borderId="46" xfId="0" applyFont="1" applyBorder="1" applyAlignment="1">
      <alignment horizontal="center" shrinkToFit="1"/>
    </xf>
    <xf numFmtId="0" fontId="12" fillId="0" borderId="46" xfId="0" applyFont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9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3" fillId="0" borderId="85" xfId="0" applyFont="1" applyBorder="1" applyAlignment="1">
      <alignment horizontal="center" vertical="center" shrinkToFit="1"/>
    </xf>
    <xf numFmtId="0" fontId="13" fillId="0" borderId="75" xfId="0" applyFont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13" fillId="0" borderId="72" xfId="0" applyFont="1" applyBorder="1" applyAlignment="1">
      <alignment horizontal="left" vertical="center"/>
    </xf>
    <xf numFmtId="0" fontId="13" fillId="0" borderId="73" xfId="0" applyFont="1" applyBorder="1" applyAlignment="1">
      <alignment horizontal="left" vertical="center"/>
    </xf>
    <xf numFmtId="0" fontId="13" fillId="0" borderId="74" xfId="0" applyFont="1" applyBorder="1" applyAlignment="1">
      <alignment horizontal="left" vertical="center"/>
    </xf>
    <xf numFmtId="0" fontId="13" fillId="0" borderId="90" xfId="0" applyFont="1" applyBorder="1" applyAlignment="1">
      <alignment horizontal="left" vertical="center" shrinkToFit="1"/>
    </xf>
    <xf numFmtId="0" fontId="13" fillId="0" borderId="91" xfId="0" applyFont="1" applyBorder="1" applyAlignment="1">
      <alignment horizontal="left" vertical="center" shrinkToFit="1"/>
    </xf>
    <xf numFmtId="0" fontId="13" fillId="0" borderId="77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2" fillId="0" borderId="49" xfId="0" applyFont="1" applyBorder="1" applyAlignment="1">
      <alignment horizontal="left" vertical="center" shrinkToFit="1"/>
    </xf>
    <xf numFmtId="0" fontId="12" fillId="0" borderId="41" xfId="0" applyFont="1" applyBorder="1" applyAlignment="1">
      <alignment horizontal="left" vertical="center" shrinkToFit="1"/>
    </xf>
    <xf numFmtId="0" fontId="12" fillId="0" borderId="40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shrinkToFit="1"/>
    </xf>
    <xf numFmtId="6" fontId="12" fillId="0" borderId="37" xfId="2" applyFont="1" applyBorder="1" applyAlignment="1">
      <alignment horizontal="right" vertical="center"/>
    </xf>
    <xf numFmtId="6" fontId="13" fillId="0" borderId="75" xfId="2" applyFont="1" applyBorder="1" applyAlignment="1">
      <alignment horizontal="left" vertical="center" shrinkToFit="1"/>
    </xf>
    <xf numFmtId="6" fontId="12" fillId="0" borderId="57" xfId="2" applyFont="1" applyBorder="1" applyAlignment="1">
      <alignment horizontal="left" vertical="center" shrinkToFit="1"/>
    </xf>
    <xf numFmtId="6" fontId="12" fillId="0" borderId="58" xfId="2" applyFont="1" applyBorder="1" applyAlignment="1">
      <alignment horizontal="left" vertical="center" shrinkToFit="1"/>
    </xf>
    <xf numFmtId="0" fontId="13" fillId="0" borderId="75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177" fontId="13" fillId="0" borderId="27" xfId="0" applyNumberFormat="1" applyFont="1" applyBorder="1" applyAlignment="1">
      <alignment horizontal="right" vertical="center"/>
    </xf>
    <xf numFmtId="177" fontId="13" fillId="0" borderId="28" xfId="0" applyNumberFormat="1" applyFont="1" applyBorder="1" applyAlignment="1">
      <alignment horizontal="right" vertical="center"/>
    </xf>
    <xf numFmtId="6" fontId="13" fillId="0" borderId="28" xfId="2" applyFont="1" applyBorder="1" applyAlignment="1">
      <alignment horizontal="right" vertical="center"/>
    </xf>
    <xf numFmtId="0" fontId="13" fillId="0" borderId="90" xfId="0" applyFont="1" applyBorder="1" applyAlignment="1">
      <alignment horizontal="left" vertical="center"/>
    </xf>
    <xf numFmtId="0" fontId="13" fillId="0" borderId="91" xfId="0" applyFont="1" applyBorder="1" applyAlignment="1">
      <alignment horizontal="left" vertical="center"/>
    </xf>
    <xf numFmtId="6" fontId="13" fillId="0" borderId="90" xfId="2" applyFont="1" applyBorder="1" applyAlignment="1">
      <alignment horizontal="left" vertical="center" shrinkToFit="1"/>
    </xf>
    <xf numFmtId="6" fontId="13" fillId="0" borderId="91" xfId="2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87" xfId="0" applyFont="1" applyBorder="1" applyAlignment="1">
      <alignment horizontal="left" vertical="center" shrinkToFit="1"/>
    </xf>
    <xf numFmtId="0" fontId="12" fillId="0" borderId="88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94" xfId="0" applyFont="1" applyBorder="1" applyAlignment="1">
      <alignment horizontal="left" vertical="center" shrinkToFit="1"/>
    </xf>
    <xf numFmtId="0" fontId="12" fillId="0" borderId="95" xfId="0" applyFont="1" applyBorder="1" applyAlignment="1">
      <alignment horizontal="left" vertical="center" shrinkToFit="1"/>
    </xf>
    <xf numFmtId="6" fontId="12" fillId="0" borderId="95" xfId="2" applyFont="1" applyBorder="1" applyAlignment="1">
      <alignment horizontal="right" vertical="center"/>
    </xf>
    <xf numFmtId="0" fontId="13" fillId="0" borderId="89" xfId="0" applyFont="1" applyBorder="1" applyAlignment="1">
      <alignment horizontal="left" vertical="center" shrinkToFit="1"/>
    </xf>
    <xf numFmtId="0" fontId="13" fillId="0" borderId="85" xfId="0" applyFont="1" applyBorder="1" applyAlignment="1">
      <alignment horizontal="left" vertical="center" shrinkToFit="1"/>
    </xf>
    <xf numFmtId="0" fontId="13" fillId="0" borderId="96" xfId="0" applyFont="1" applyBorder="1" applyAlignment="1">
      <alignment horizontal="left" vertical="center" shrinkToFit="1"/>
    </xf>
    <xf numFmtId="0" fontId="12" fillId="0" borderId="57" xfId="0" applyFont="1" applyBorder="1" applyAlignment="1">
      <alignment horizontal="left" vertical="center" shrinkToFit="1"/>
    </xf>
    <xf numFmtId="0" fontId="12" fillId="0" borderId="58" xfId="0" applyFont="1" applyBorder="1" applyAlignment="1">
      <alignment horizontal="left" vertical="center" shrinkToFit="1"/>
    </xf>
    <xf numFmtId="6" fontId="12" fillId="0" borderId="58" xfId="2" applyFont="1" applyBorder="1" applyAlignment="1">
      <alignment horizontal="right" vertical="center"/>
    </xf>
    <xf numFmtId="0" fontId="12" fillId="0" borderId="83" xfId="0" applyFont="1" applyBorder="1" applyAlignment="1">
      <alignment horizontal="left" vertical="center"/>
    </xf>
    <xf numFmtId="0" fontId="12" fillId="0" borderId="84" xfId="0" applyFont="1" applyBorder="1" applyAlignment="1">
      <alignment horizontal="left" vertical="center"/>
    </xf>
    <xf numFmtId="177" fontId="13" fillId="0" borderId="43" xfId="0" applyNumberFormat="1" applyFont="1" applyBorder="1" applyAlignment="1">
      <alignment horizontal="right" vertical="center"/>
    </xf>
    <xf numFmtId="0" fontId="12" fillId="0" borderId="83" xfId="0" applyFont="1" applyBorder="1" applyAlignment="1">
      <alignment horizontal="left" vertical="center" shrinkToFit="1"/>
    </xf>
    <xf numFmtId="0" fontId="12" fillId="0" borderId="84" xfId="0" applyFont="1" applyBorder="1" applyAlignment="1">
      <alignment horizontal="left" vertical="center" shrinkToFit="1"/>
    </xf>
    <xf numFmtId="6" fontId="12" fillId="0" borderId="81" xfId="2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67" xfId="0" applyFont="1" applyBorder="1" applyAlignment="1">
      <alignment horizontal="right" vertical="center"/>
    </xf>
    <xf numFmtId="6" fontId="10" fillId="0" borderId="22" xfId="2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0" fontId="10" fillId="0" borderId="54" xfId="0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10" fillId="0" borderId="68" xfId="0" applyFont="1" applyBorder="1" applyAlignment="1">
      <alignment horizontal="right" vertical="center"/>
    </xf>
    <xf numFmtId="6" fontId="10" fillId="0" borderId="54" xfId="2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5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1" xfId="0" applyFont="1" applyBorder="1" applyAlignment="1">
      <alignment horizontal="right" vertical="center"/>
    </xf>
    <xf numFmtId="6" fontId="10" fillId="0" borderId="47" xfId="2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62" xfId="0" applyFont="1" applyBorder="1" applyAlignment="1">
      <alignment horizontal="right" vertical="center"/>
    </xf>
    <xf numFmtId="6" fontId="10" fillId="0" borderId="17" xfId="2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177" fontId="12" fillId="0" borderId="60" xfId="0" applyNumberFormat="1" applyFont="1" applyBorder="1" applyAlignment="1">
      <alignment horizontal="right" vertical="center"/>
    </xf>
    <xf numFmtId="177" fontId="12" fillId="0" borderId="101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center" vertical="center" shrinkToFit="1"/>
    </xf>
    <xf numFmtId="9" fontId="12" fillId="0" borderId="11" xfId="3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1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3" fillId="0" borderId="102" xfId="0" applyFont="1" applyBorder="1" applyAlignment="1">
      <alignment horizontal="left" vertical="center"/>
    </xf>
    <xf numFmtId="0" fontId="13" fillId="0" borderId="103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0" fontId="10" fillId="0" borderId="97" xfId="0" applyFont="1" applyBorder="1" applyAlignment="1">
      <alignment horizontal="center" vertical="center"/>
    </xf>
    <xf numFmtId="177" fontId="13" fillId="0" borderId="101" xfId="0" applyNumberFormat="1" applyFont="1" applyBorder="1" applyAlignment="1">
      <alignment horizontal="right" vertical="center"/>
    </xf>
    <xf numFmtId="177" fontId="13" fillId="0" borderId="11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2" fillId="0" borderId="104" xfId="0" applyFont="1" applyBorder="1" applyAlignment="1">
      <alignment horizontal="left" vertical="center" shrinkToFit="1"/>
    </xf>
    <xf numFmtId="0" fontId="12" fillId="0" borderId="63" xfId="0" applyFont="1" applyBorder="1" applyAlignment="1">
      <alignment horizontal="left" vertical="center" shrinkToFit="1"/>
    </xf>
    <xf numFmtId="0" fontId="12" fillId="0" borderId="105" xfId="0" applyFont="1" applyBorder="1" applyAlignment="1">
      <alignment horizontal="left" vertical="center" shrinkToFit="1"/>
    </xf>
    <xf numFmtId="176" fontId="12" fillId="0" borderId="33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1" applyNumberFormat="1" applyFont="1" applyBorder="1" applyAlignment="1">
      <alignment horizontal="right" vertical="center"/>
    </xf>
    <xf numFmtId="176" fontId="12" fillId="0" borderId="84" xfId="0" applyNumberFormat="1" applyFont="1" applyBorder="1" applyAlignment="1">
      <alignment horizontal="right" vertical="center"/>
    </xf>
    <xf numFmtId="0" fontId="12" fillId="0" borderId="106" xfId="0" applyFont="1" applyBorder="1" applyAlignment="1">
      <alignment horizontal="center" vertical="center" shrinkToFit="1"/>
    </xf>
    <xf numFmtId="0" fontId="12" fillId="0" borderId="107" xfId="0" applyFont="1" applyBorder="1" applyAlignment="1">
      <alignment horizontal="center" vertical="center" shrinkToFit="1"/>
    </xf>
    <xf numFmtId="0" fontId="12" fillId="0" borderId="108" xfId="0" applyFont="1" applyBorder="1" applyAlignment="1">
      <alignment horizontal="center" vertical="center" shrinkToFit="1"/>
    </xf>
    <xf numFmtId="177" fontId="12" fillId="0" borderId="16" xfId="0" applyNumberFormat="1" applyFont="1" applyBorder="1" applyAlignment="1">
      <alignment horizontal="right" vertical="center"/>
    </xf>
    <xf numFmtId="176" fontId="12" fillId="0" borderId="109" xfId="0" applyNumberFormat="1" applyFont="1" applyBorder="1" applyAlignment="1">
      <alignment horizontal="left" vertical="center"/>
    </xf>
    <xf numFmtId="176" fontId="12" fillId="0" borderId="63" xfId="0" applyNumberFormat="1" applyFont="1" applyBorder="1" applyAlignment="1">
      <alignment horizontal="left" vertical="center"/>
    </xf>
    <xf numFmtId="176" fontId="12" fillId="0" borderId="105" xfId="0" applyNumberFormat="1" applyFont="1" applyBorder="1" applyAlignment="1">
      <alignment horizontal="left" vertical="center"/>
    </xf>
    <xf numFmtId="6" fontId="12" fillId="0" borderId="34" xfId="2" applyFont="1" applyBorder="1" applyAlignment="1">
      <alignment horizontal="right" vertical="center"/>
    </xf>
    <xf numFmtId="6" fontId="12" fillId="0" borderId="16" xfId="2" applyFont="1" applyBorder="1" applyAlignment="1">
      <alignment horizontal="right" vertical="center"/>
    </xf>
    <xf numFmtId="6" fontId="12" fillId="0" borderId="110" xfId="2" applyFont="1" applyBorder="1" applyAlignment="1">
      <alignment horizontal="right" vertical="center"/>
    </xf>
    <xf numFmtId="177" fontId="12" fillId="0" borderId="111" xfId="0" applyNumberFormat="1" applyFont="1" applyBorder="1" applyAlignment="1">
      <alignment horizontal="right" vertical="center"/>
    </xf>
    <xf numFmtId="177" fontId="12" fillId="0" borderId="104" xfId="0" applyNumberFormat="1" applyFont="1" applyBorder="1" applyAlignment="1">
      <alignment horizontal="right" vertical="center"/>
    </xf>
    <xf numFmtId="177" fontId="12" fillId="0" borderId="112" xfId="0" applyNumberFormat="1" applyFont="1" applyBorder="1" applyAlignment="1">
      <alignment horizontal="right" vertical="center"/>
    </xf>
    <xf numFmtId="177" fontId="12" fillId="0" borderId="62" xfId="0" applyNumberFormat="1" applyFont="1" applyBorder="1" applyAlignment="1">
      <alignment horizontal="right" vertical="center"/>
    </xf>
    <xf numFmtId="177" fontId="12" fillId="0" borderId="113" xfId="0" applyNumberFormat="1" applyFont="1" applyBorder="1" applyAlignment="1">
      <alignment horizontal="right" vertical="center"/>
    </xf>
    <xf numFmtId="177" fontId="12" fillId="0" borderId="63" xfId="0" applyNumberFormat="1" applyFont="1" applyBorder="1" applyAlignment="1">
      <alignment horizontal="right" vertical="center"/>
    </xf>
    <xf numFmtId="177" fontId="12" fillId="0" borderId="114" xfId="0" applyNumberFormat="1" applyFont="1" applyBorder="1" applyAlignment="1">
      <alignment horizontal="right" vertical="center"/>
    </xf>
    <xf numFmtId="177" fontId="12" fillId="0" borderId="67" xfId="0" applyNumberFormat="1" applyFont="1" applyBorder="1" applyAlignment="1">
      <alignment horizontal="right" vertical="center"/>
    </xf>
    <xf numFmtId="6" fontId="13" fillId="0" borderId="38" xfId="2" applyFont="1" applyBorder="1" applyAlignment="1">
      <alignment horizontal="right" vertical="center"/>
    </xf>
    <xf numFmtId="0" fontId="13" fillId="0" borderId="66" xfId="0" applyFont="1" applyBorder="1" applyAlignment="1">
      <alignment horizontal="center" vertical="center" shrinkToFit="1"/>
    </xf>
    <xf numFmtId="178" fontId="12" fillId="0" borderId="109" xfId="0" applyNumberFormat="1" applyFont="1" applyBorder="1" applyAlignment="1">
      <alignment horizontal="left" vertical="center"/>
    </xf>
    <xf numFmtId="178" fontId="12" fillId="0" borderId="63" xfId="0" applyNumberFormat="1" applyFont="1" applyBorder="1" applyAlignment="1">
      <alignment horizontal="left" vertical="center"/>
    </xf>
    <xf numFmtId="176" fontId="12" fillId="0" borderId="63" xfId="1" applyNumberFormat="1" applyFont="1" applyBorder="1" applyAlignment="1">
      <alignment horizontal="left" vertical="center"/>
    </xf>
    <xf numFmtId="176" fontId="12" fillId="0" borderId="115" xfId="0" applyNumberFormat="1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 shrinkToFit="1"/>
    </xf>
    <xf numFmtId="0" fontId="12" fillId="0" borderId="71" xfId="0" applyFont="1" applyBorder="1" applyAlignment="1">
      <alignment horizontal="left" vertical="center" shrinkToFit="1"/>
    </xf>
    <xf numFmtId="178" fontId="12" fillId="0" borderId="88" xfId="0" applyNumberFormat="1" applyFont="1" applyBorder="1" applyAlignment="1">
      <alignment horizontal="right" vertical="center"/>
    </xf>
    <xf numFmtId="178" fontId="12" fillId="0" borderId="16" xfId="0" applyNumberFormat="1" applyFont="1" applyBorder="1" applyAlignment="1">
      <alignment horizontal="right" vertical="center"/>
    </xf>
    <xf numFmtId="176" fontId="12" fillId="0" borderId="110" xfId="0" applyNumberFormat="1" applyFont="1" applyBorder="1" applyAlignment="1">
      <alignment horizontal="right" vertical="center"/>
    </xf>
    <xf numFmtId="6" fontId="12" fillId="0" borderId="70" xfId="2" applyFont="1" applyBorder="1" applyAlignment="1">
      <alignment horizontal="right" vertical="center"/>
    </xf>
    <xf numFmtId="0" fontId="12" fillId="0" borderId="87" xfId="0" applyFont="1" applyBorder="1" applyAlignment="1">
      <alignment horizontal="left" vertical="center"/>
    </xf>
    <xf numFmtId="0" fontId="12" fillId="0" borderId="88" xfId="0" applyFont="1" applyBorder="1" applyAlignment="1">
      <alignment horizontal="left" vertical="center"/>
    </xf>
    <xf numFmtId="0" fontId="12" fillId="0" borderId="109" xfId="0" applyFont="1" applyBorder="1" applyAlignment="1">
      <alignment horizontal="left" vertical="center"/>
    </xf>
    <xf numFmtId="0" fontId="12" fillId="0" borderId="116" xfId="0" applyFont="1" applyBorder="1" applyAlignment="1">
      <alignment horizontal="left" vertical="center" shrinkToFit="1"/>
    </xf>
    <xf numFmtId="176" fontId="12" fillId="0" borderId="21" xfId="0" applyNumberFormat="1" applyFont="1" applyBorder="1" applyAlignment="1">
      <alignment horizontal="right" vertical="center"/>
    </xf>
    <xf numFmtId="0" fontId="12" fillId="0" borderId="117" xfId="0" applyFont="1" applyBorder="1" applyAlignment="1">
      <alignment horizontal="center" vertical="center" shrinkToFit="1"/>
    </xf>
    <xf numFmtId="176" fontId="12" fillId="0" borderId="116" xfId="0" applyNumberFormat="1" applyFont="1" applyBorder="1" applyAlignment="1">
      <alignment horizontal="left" vertical="center"/>
    </xf>
    <xf numFmtId="6" fontId="12" fillId="0" borderId="21" xfId="2" applyFont="1" applyBorder="1" applyAlignment="1">
      <alignment horizontal="right" vertical="center"/>
    </xf>
    <xf numFmtId="177" fontId="12" fillId="0" borderId="119" xfId="0" applyNumberFormat="1" applyFont="1" applyBorder="1" applyAlignment="1">
      <alignment horizontal="right" vertical="center"/>
    </xf>
    <xf numFmtId="177" fontId="12" fillId="0" borderId="109" xfId="0" applyNumberFormat="1" applyFont="1" applyBorder="1" applyAlignment="1">
      <alignment horizontal="right" vertical="center"/>
    </xf>
    <xf numFmtId="177" fontId="12" fillId="0" borderId="120" xfId="0" applyNumberFormat="1" applyFont="1" applyBorder="1" applyAlignment="1">
      <alignment horizontal="right" vertical="center"/>
    </xf>
    <xf numFmtId="177" fontId="12" fillId="0" borderId="116" xfId="0" applyNumberFormat="1" applyFont="1" applyBorder="1" applyAlignment="1">
      <alignment horizontal="right" vertical="center"/>
    </xf>
    <xf numFmtId="0" fontId="13" fillId="0" borderId="46" xfId="0" applyFont="1" applyBorder="1" applyAlignment="1">
      <alignment horizontal="center" vertical="center" shrinkToFit="1"/>
    </xf>
    <xf numFmtId="0" fontId="13" fillId="0" borderId="93" xfId="0" applyFont="1" applyBorder="1" applyAlignment="1">
      <alignment horizontal="center" vertical="center" shrinkToFit="1"/>
    </xf>
    <xf numFmtId="177" fontId="12" fillId="0" borderId="121" xfId="0" applyNumberFormat="1" applyFont="1" applyBorder="1" applyAlignment="1">
      <alignment horizontal="right" vertical="center"/>
    </xf>
    <xf numFmtId="177" fontId="12" fillId="0" borderId="66" xfId="0" applyNumberFormat="1" applyFont="1" applyBorder="1" applyAlignment="1">
      <alignment horizontal="center" vertical="center"/>
    </xf>
    <xf numFmtId="0" fontId="10" fillId="0" borderId="66" xfId="0" applyFont="1" applyBorder="1" applyAlignment="1">
      <alignment horizontal="right" vertical="center"/>
    </xf>
    <xf numFmtId="177" fontId="12" fillId="0" borderId="13" xfId="0" applyNumberFormat="1" applyFont="1" applyBorder="1" applyAlignment="1">
      <alignment horizontal="center" vertical="center"/>
    </xf>
    <xf numFmtId="9" fontId="12" fillId="0" borderId="66" xfId="3" applyFont="1" applyBorder="1" applyAlignment="1">
      <alignment horizontal="right" vertical="center"/>
    </xf>
    <xf numFmtId="0" fontId="12" fillId="0" borderId="66" xfId="0" applyFont="1" applyBorder="1" applyAlignment="1">
      <alignment horizontal="center" vertical="center" shrinkToFit="1"/>
    </xf>
    <xf numFmtId="0" fontId="12" fillId="0" borderId="61" xfId="0" applyFont="1" applyBorder="1" applyAlignment="1">
      <alignment horizontal="left" vertical="center"/>
    </xf>
    <xf numFmtId="0" fontId="12" fillId="0" borderId="62" xfId="0" applyFont="1" applyBorder="1" applyAlignment="1">
      <alignment horizontal="left" vertical="center"/>
    </xf>
    <xf numFmtId="0" fontId="12" fillId="0" borderId="122" xfId="0" applyFont="1" applyBorder="1" applyAlignment="1">
      <alignment horizontal="left" vertical="center"/>
    </xf>
    <xf numFmtId="0" fontId="12" fillId="0" borderId="67" xfId="0" applyFont="1" applyBorder="1" applyAlignment="1">
      <alignment horizontal="left" vertical="center" shrinkToFit="1"/>
    </xf>
    <xf numFmtId="0" fontId="12" fillId="0" borderId="47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0" fontId="12" fillId="0" borderId="123" xfId="0" applyFont="1" applyBorder="1" applyAlignment="1">
      <alignment horizontal="center" vertical="center" shrinkToFit="1"/>
    </xf>
    <xf numFmtId="0" fontId="12" fillId="0" borderId="124" xfId="0" applyFont="1" applyBorder="1" applyAlignment="1">
      <alignment horizontal="center" vertical="center" shrinkToFit="1"/>
    </xf>
    <xf numFmtId="6" fontId="12" fillId="0" borderId="59" xfId="2" applyFont="1" applyBorder="1" applyAlignment="1">
      <alignment horizontal="right" vertical="center"/>
    </xf>
    <xf numFmtId="0" fontId="12" fillId="0" borderId="125" xfId="0" applyFont="1" applyBorder="1" applyAlignment="1">
      <alignment horizontal="left" vertical="center"/>
    </xf>
    <xf numFmtId="0" fontId="12" fillId="0" borderId="63" xfId="0" applyFont="1" applyBorder="1" applyAlignment="1">
      <alignment horizontal="left" vertical="center"/>
    </xf>
    <xf numFmtId="6" fontId="12" fillId="0" borderId="126" xfId="2" applyFont="1" applyBorder="1" applyAlignment="1">
      <alignment horizontal="right" vertical="center"/>
    </xf>
    <xf numFmtId="6" fontId="12" fillId="0" borderId="61" xfId="2" applyFont="1" applyBorder="1" applyAlignment="1">
      <alignment horizontal="right" vertical="center"/>
    </xf>
    <xf numFmtId="6" fontId="12" fillId="0" borderId="112" xfId="2" applyFont="1" applyBorder="1" applyAlignment="1">
      <alignment horizontal="right" vertical="center"/>
    </xf>
    <xf numFmtId="6" fontId="12" fillId="0" borderId="62" xfId="2" applyFont="1" applyBorder="1" applyAlignment="1">
      <alignment horizontal="right" vertical="center"/>
    </xf>
    <xf numFmtId="6" fontId="12" fillId="0" borderId="127" xfId="2" applyFont="1" applyBorder="1" applyAlignment="1">
      <alignment horizontal="right" vertical="center"/>
    </xf>
    <xf numFmtId="6" fontId="12" fillId="0" borderId="122" xfId="2" applyFont="1" applyBorder="1" applyAlignment="1">
      <alignment horizontal="right" vertical="center"/>
    </xf>
    <xf numFmtId="177" fontId="13" fillId="0" borderId="121" xfId="0" applyNumberFormat="1" applyFont="1" applyBorder="1" applyAlignment="1">
      <alignment horizontal="right" vertical="center"/>
    </xf>
    <xf numFmtId="177" fontId="13" fillId="0" borderId="66" xfId="0" applyNumberFormat="1" applyFont="1" applyBorder="1" applyAlignment="1">
      <alignment horizontal="right" vertical="center"/>
    </xf>
    <xf numFmtId="9" fontId="13" fillId="0" borderId="11" xfId="3" applyFont="1" applyBorder="1" applyAlignment="1">
      <alignment horizontal="right" vertical="center"/>
    </xf>
    <xf numFmtId="0" fontId="12" fillId="0" borderId="105" xfId="0" applyFont="1" applyBorder="1" applyAlignment="1">
      <alignment horizontal="left" vertical="center"/>
    </xf>
    <xf numFmtId="0" fontId="12" fillId="0" borderId="113" xfId="0" applyFont="1" applyBorder="1" applyAlignment="1">
      <alignment horizontal="right" vertical="center"/>
    </xf>
    <xf numFmtId="176" fontId="12" fillId="0" borderId="113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right" vertical="center"/>
    </xf>
    <xf numFmtId="0" fontId="13" fillId="0" borderId="97" xfId="0" applyFont="1" applyBorder="1" applyAlignment="1">
      <alignment horizontal="left" vertical="center"/>
    </xf>
    <xf numFmtId="0" fontId="12" fillId="0" borderId="85" xfId="0" applyFont="1" applyBorder="1" applyAlignment="1">
      <alignment horizontal="center" vertical="center"/>
    </xf>
    <xf numFmtId="6" fontId="12" fillId="0" borderId="128" xfId="2" applyFont="1" applyBorder="1" applyAlignment="1">
      <alignment horizontal="right" vertical="center"/>
    </xf>
    <xf numFmtId="0" fontId="13" fillId="0" borderId="54" xfId="0" applyFont="1" applyBorder="1" applyAlignment="1">
      <alignment horizontal="right" vertical="center"/>
    </xf>
    <xf numFmtId="6" fontId="12" fillId="0" borderId="115" xfId="2" applyFont="1" applyBorder="1" applyAlignment="1">
      <alignment horizontal="right" vertical="center"/>
    </xf>
    <xf numFmtId="0" fontId="12" fillId="0" borderId="101" xfId="0" applyFont="1" applyBorder="1" applyAlignment="1">
      <alignment horizontal="right" vertical="center"/>
    </xf>
    <xf numFmtId="9" fontId="12" fillId="0" borderId="11" xfId="0" applyNumberFormat="1" applyFont="1" applyBorder="1" applyAlignment="1">
      <alignment horizontal="right" vertical="center"/>
    </xf>
    <xf numFmtId="0" fontId="12" fillId="0" borderId="38" xfId="0" applyFont="1" applyBorder="1" applyAlignment="1">
      <alignment horizontal="right" vertical="center"/>
    </xf>
    <xf numFmtId="9" fontId="12" fillId="0" borderId="66" xfId="0" applyNumberFormat="1" applyFont="1" applyBorder="1" applyAlignment="1">
      <alignment horizontal="right" vertical="center"/>
    </xf>
    <xf numFmtId="0" fontId="12" fillId="0" borderId="121" xfId="0" applyFont="1" applyBorder="1" applyAlignment="1">
      <alignment horizontal="right" vertical="center"/>
    </xf>
    <xf numFmtId="0" fontId="12" fillId="0" borderId="131" xfId="0" applyFont="1" applyBorder="1" applyAlignment="1">
      <alignment horizontal="right" vertical="center"/>
    </xf>
    <xf numFmtId="0" fontId="13" fillId="0" borderId="68" xfId="0" applyFont="1" applyBorder="1" applyAlignment="1">
      <alignment horizontal="right" vertical="center"/>
    </xf>
    <xf numFmtId="0" fontId="12" fillId="0" borderId="62" xfId="0" applyFont="1" applyBorder="1" applyAlignment="1">
      <alignment horizontal="left" vertical="center" shrinkToFit="1"/>
    </xf>
    <xf numFmtId="0" fontId="12" fillId="0" borderId="64" xfId="0" applyFont="1" applyBorder="1" applyAlignment="1">
      <alignment horizontal="left" vertical="center" shrinkToFit="1"/>
    </xf>
    <xf numFmtId="176" fontId="12" fillId="0" borderId="88" xfId="0" applyNumberFormat="1" applyFont="1" applyBorder="1" applyAlignment="1">
      <alignment horizontal="right" vertical="center"/>
    </xf>
    <xf numFmtId="177" fontId="12" fillId="0" borderId="132" xfId="0" applyNumberFormat="1" applyFont="1" applyBorder="1" applyAlignment="1">
      <alignment horizontal="right" vertical="center"/>
    </xf>
    <xf numFmtId="177" fontId="12" fillId="0" borderId="64" xfId="0" applyNumberFormat="1" applyFont="1" applyBorder="1" applyAlignment="1">
      <alignment horizontal="right" vertical="center"/>
    </xf>
    <xf numFmtId="0" fontId="12" fillId="0" borderId="109" xfId="0" applyFont="1" applyBorder="1" applyAlignment="1">
      <alignment horizontal="left" vertical="center" shrinkToFit="1"/>
    </xf>
    <xf numFmtId="177" fontId="12" fillId="0" borderId="88" xfId="0" applyNumberFormat="1" applyFont="1" applyBorder="1" applyAlignment="1">
      <alignment horizontal="right" vertical="center"/>
    </xf>
    <xf numFmtId="176" fontId="12" fillId="0" borderId="119" xfId="0" applyNumberFormat="1" applyFont="1" applyBorder="1" applyAlignment="1">
      <alignment horizontal="right" vertical="center"/>
    </xf>
    <xf numFmtId="6" fontId="12" fillId="0" borderId="88" xfId="2" applyFont="1" applyBorder="1" applyAlignment="1">
      <alignment horizontal="right" vertical="center"/>
    </xf>
    <xf numFmtId="0" fontId="12" fillId="0" borderId="94" xfId="0" applyFont="1" applyBorder="1" applyAlignment="1">
      <alignment horizontal="left" vertical="center"/>
    </xf>
    <xf numFmtId="0" fontId="12" fillId="0" borderId="95" xfId="0" applyFont="1" applyBorder="1" applyAlignment="1">
      <alignment horizontal="left" vertical="center"/>
    </xf>
    <xf numFmtId="0" fontId="12" fillId="0" borderId="104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12" fillId="0" borderId="64" xfId="0" applyFont="1" applyBorder="1" applyAlignment="1">
      <alignment horizontal="left" vertical="center"/>
    </xf>
    <xf numFmtId="176" fontId="12" fillId="0" borderId="33" xfId="1" applyNumberFormat="1" applyFont="1" applyBorder="1" applyAlignment="1">
      <alignment horizontal="right" vertical="center"/>
    </xf>
    <xf numFmtId="176" fontId="12" fillId="0" borderId="110" xfId="1" applyNumberFormat="1" applyFont="1" applyBorder="1" applyAlignment="1">
      <alignment horizontal="right" vertical="center"/>
    </xf>
    <xf numFmtId="176" fontId="12" fillId="0" borderId="109" xfId="1" applyNumberFormat="1" applyFont="1" applyBorder="1" applyAlignment="1">
      <alignment horizontal="left" vertical="center"/>
    </xf>
    <xf numFmtId="176" fontId="12" fillId="0" borderId="105" xfId="1" applyNumberFormat="1" applyFont="1" applyBorder="1" applyAlignment="1">
      <alignment horizontal="left" vertical="center"/>
    </xf>
    <xf numFmtId="0" fontId="12" fillId="0" borderId="67" xfId="0" applyFont="1" applyBorder="1" applyAlignment="1">
      <alignment horizontal="left" vertical="center"/>
    </xf>
    <xf numFmtId="0" fontId="12" fillId="0" borderId="63" xfId="0" applyFont="1" applyBorder="1" applyAlignment="1">
      <alignment horizontal="left" vertical="center"/>
    </xf>
    <xf numFmtId="6" fontId="12" fillId="0" borderId="62" xfId="2" applyFont="1" applyBorder="1" applyAlignment="1">
      <alignment horizontal="left" vertical="center" shrinkToFit="1"/>
    </xf>
    <xf numFmtId="6" fontId="12" fillId="0" borderId="64" xfId="2" applyFont="1" applyBorder="1" applyAlignment="1">
      <alignment horizontal="left" vertical="center" shrinkToFit="1"/>
    </xf>
    <xf numFmtId="6" fontId="12" fillId="0" borderId="94" xfId="2" applyFont="1" applyBorder="1" applyAlignment="1">
      <alignment horizontal="left" vertical="center" shrinkToFit="1"/>
    </xf>
    <xf numFmtId="6" fontId="12" fillId="0" borderId="95" xfId="2" applyFont="1" applyBorder="1" applyAlignment="1">
      <alignment horizontal="left" vertical="center" shrinkToFit="1"/>
    </xf>
    <xf numFmtId="6" fontId="12" fillId="0" borderId="104" xfId="2" applyFont="1" applyBorder="1" applyAlignment="1">
      <alignment horizontal="left" vertical="center" shrinkToFit="1"/>
    </xf>
    <xf numFmtId="176" fontId="12" fillId="0" borderId="0" xfId="0" applyNumberFormat="1" applyFont="1" applyBorder="1" applyAlignment="1">
      <alignment horizontal="right" vertical="center"/>
    </xf>
    <xf numFmtId="176" fontId="12" fillId="0" borderId="133" xfId="0" applyNumberFormat="1" applyFont="1" applyBorder="1" applyAlignment="1">
      <alignment horizontal="left" vertical="center"/>
    </xf>
    <xf numFmtId="0" fontId="12" fillId="0" borderId="68" xfId="0" applyFont="1" applyBorder="1" applyAlignment="1">
      <alignment horizontal="left" vertical="center"/>
    </xf>
    <xf numFmtId="38" fontId="12" fillId="0" borderId="14" xfId="1" applyFont="1" applyBorder="1" applyAlignment="1">
      <alignment horizontal="right" vertical="center"/>
    </xf>
    <xf numFmtId="0" fontId="12" fillId="0" borderId="134" xfId="0" applyFont="1" applyBorder="1" applyAlignment="1">
      <alignment horizontal="center" vertical="center" shrinkToFit="1"/>
    </xf>
    <xf numFmtId="38" fontId="12" fillId="0" borderId="65" xfId="1" applyFont="1" applyBorder="1" applyAlignment="1">
      <alignment horizontal="left" vertical="center"/>
    </xf>
    <xf numFmtId="177" fontId="12" fillId="0" borderId="127" xfId="0" applyNumberFormat="1" applyFont="1" applyBorder="1" applyAlignment="1">
      <alignment horizontal="right" vertical="center"/>
    </xf>
    <xf numFmtId="177" fontId="12" fillId="0" borderId="122" xfId="0" applyNumberFormat="1" applyFont="1" applyBorder="1" applyAlignment="1">
      <alignment horizontal="right" vertical="center"/>
    </xf>
    <xf numFmtId="177" fontId="12" fillId="0" borderId="135" xfId="0" applyNumberFormat="1" applyFont="1" applyBorder="1" applyAlignment="1">
      <alignment horizontal="right" vertical="center"/>
    </xf>
    <xf numFmtId="177" fontId="12" fillId="0" borderId="68" xfId="0" applyNumberFormat="1" applyFont="1" applyBorder="1" applyAlignment="1">
      <alignment horizontal="right" vertical="center"/>
    </xf>
    <xf numFmtId="177" fontId="13" fillId="0" borderId="131" xfId="0" applyNumberFormat="1" applyFont="1" applyBorder="1" applyAlignment="1">
      <alignment horizontal="right" vertical="center"/>
    </xf>
    <xf numFmtId="176" fontId="12" fillId="0" borderId="119" xfId="1" applyNumberFormat="1" applyFont="1" applyBorder="1" applyAlignment="1">
      <alignment horizontal="right" vertical="center"/>
    </xf>
    <xf numFmtId="176" fontId="12" fillId="0" borderId="113" xfId="1" applyNumberFormat="1" applyFont="1" applyBorder="1" applyAlignment="1">
      <alignment horizontal="right" vertical="center"/>
    </xf>
    <xf numFmtId="176" fontId="12" fillId="0" borderId="129" xfId="0" applyNumberFormat="1" applyFont="1" applyBorder="1" applyAlignment="1">
      <alignment horizontal="right" vertical="center"/>
    </xf>
    <xf numFmtId="0" fontId="12" fillId="0" borderId="109" xfId="0" applyFont="1" applyBorder="1" applyAlignment="1">
      <alignment horizontal="center" vertical="center" shrinkToFit="1"/>
    </xf>
    <xf numFmtId="0" fontId="12" fillId="0" borderId="63" xfId="0" applyFont="1" applyBorder="1" applyAlignment="1">
      <alignment horizontal="center" vertical="center" shrinkToFit="1"/>
    </xf>
    <xf numFmtId="177" fontId="12" fillId="0" borderId="111" xfId="0" applyNumberFormat="1" applyFont="1" applyBorder="1">
      <alignment vertical="center"/>
    </xf>
    <xf numFmtId="177" fontId="12" fillId="0" borderId="104" xfId="0" applyNumberFormat="1" applyFont="1" applyBorder="1">
      <alignment vertical="center"/>
    </xf>
    <xf numFmtId="177" fontId="12" fillId="0" borderId="112" xfId="0" applyNumberFormat="1" applyFont="1" applyBorder="1">
      <alignment vertical="center"/>
    </xf>
    <xf numFmtId="177" fontId="12" fillId="0" borderId="62" xfId="0" applyNumberFormat="1" applyFont="1" applyBorder="1">
      <alignment vertical="center"/>
    </xf>
    <xf numFmtId="177" fontId="12" fillId="0" borderId="113" xfId="0" applyNumberFormat="1" applyFont="1" applyBorder="1">
      <alignment vertical="center"/>
    </xf>
    <xf numFmtId="177" fontId="12" fillId="0" borderId="63" xfId="0" applyNumberFormat="1" applyFont="1" applyBorder="1">
      <alignment vertical="center"/>
    </xf>
    <xf numFmtId="177" fontId="12" fillId="0" borderId="114" xfId="0" applyNumberFormat="1" applyFont="1" applyBorder="1">
      <alignment vertical="center"/>
    </xf>
    <xf numFmtId="177" fontId="12" fillId="0" borderId="67" xfId="0" applyNumberFormat="1" applyFont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shrinkToFit="1"/>
    </xf>
    <xf numFmtId="0" fontId="12" fillId="0" borderId="97" xfId="0" applyFont="1" applyBorder="1" applyAlignment="1">
      <alignment horizontal="center" vertical="center" shrinkToFit="1"/>
    </xf>
    <xf numFmtId="176" fontId="12" fillId="0" borderId="47" xfId="0" applyNumberFormat="1" applyFont="1" applyBorder="1" applyAlignment="1">
      <alignment horizontal="right" vertical="center"/>
    </xf>
    <xf numFmtId="176" fontId="12" fillId="0" borderId="125" xfId="0" applyNumberFormat="1" applyFont="1" applyBorder="1" applyAlignment="1">
      <alignment horizontal="left" vertical="center"/>
    </xf>
    <xf numFmtId="177" fontId="12" fillId="0" borderId="126" xfId="0" applyNumberFormat="1" applyFont="1" applyBorder="1" applyAlignment="1">
      <alignment horizontal="right" vertical="center"/>
    </xf>
    <xf numFmtId="177" fontId="12" fillId="0" borderId="61" xfId="0" applyNumberFormat="1" applyFont="1" applyBorder="1" applyAlignment="1">
      <alignment horizontal="right" vertical="center"/>
    </xf>
    <xf numFmtId="176" fontId="12" fillId="0" borderId="120" xfId="0" applyNumberFormat="1" applyFont="1" applyBorder="1" applyAlignment="1">
      <alignment horizontal="right" vertical="center"/>
    </xf>
    <xf numFmtId="0" fontId="12" fillId="0" borderId="116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/>
    </xf>
    <xf numFmtId="0" fontId="12" fillId="0" borderId="104" xfId="0" applyFont="1" applyBorder="1" applyAlignment="1">
      <alignment horizontal="center" vertical="center" shrinkToFit="1"/>
    </xf>
    <xf numFmtId="0" fontId="12" fillId="0" borderId="62" xfId="0" applyFont="1" applyBorder="1" applyAlignment="1">
      <alignment horizontal="center" vertical="center" shrinkToFit="1"/>
    </xf>
    <xf numFmtId="0" fontId="12" fillId="0" borderId="64" xfId="0" applyFont="1" applyBorder="1" applyAlignment="1">
      <alignment horizontal="center" vertical="center" shrinkToFit="1"/>
    </xf>
    <xf numFmtId="176" fontId="12" fillId="0" borderId="33" xfId="0" applyNumberFormat="1" applyFont="1" applyBorder="1" applyAlignment="1">
      <alignment vertical="center"/>
    </xf>
    <xf numFmtId="176" fontId="12" fillId="0" borderId="16" xfId="0" applyNumberFormat="1" applyFont="1" applyBorder="1" applyAlignment="1">
      <alignment vertical="center"/>
    </xf>
    <xf numFmtId="176" fontId="12" fillId="0" borderId="16" xfId="1" applyNumberFormat="1" applyFont="1" applyBorder="1" applyAlignment="1">
      <alignment vertical="center"/>
    </xf>
    <xf numFmtId="176" fontId="12" fillId="0" borderId="110" xfId="0" applyNumberFormat="1" applyFont="1" applyBorder="1" applyAlignment="1">
      <alignment vertical="center"/>
    </xf>
    <xf numFmtId="0" fontId="12" fillId="0" borderId="90" xfId="0" applyFont="1" applyBorder="1" applyAlignment="1">
      <alignment horizontal="center" vertical="center" shrinkToFit="1"/>
    </xf>
    <xf numFmtId="0" fontId="12" fillId="0" borderId="91" xfId="0" applyFont="1" applyBorder="1" applyAlignment="1">
      <alignment horizontal="center" vertical="center" shrinkToFit="1"/>
    </xf>
    <xf numFmtId="176" fontId="12" fillId="0" borderId="55" xfId="0" applyNumberFormat="1" applyFont="1" applyBorder="1" applyAlignment="1">
      <alignment horizontal="right" vertical="center"/>
    </xf>
    <xf numFmtId="176" fontId="12" fillId="0" borderId="54" xfId="0" applyNumberFormat="1" applyFont="1" applyBorder="1" applyAlignment="1">
      <alignment horizontal="left" vertical="center"/>
    </xf>
    <xf numFmtId="6" fontId="12" fillId="0" borderId="28" xfId="2" applyFont="1" applyBorder="1" applyAlignment="1">
      <alignment horizontal="center" vertical="center"/>
    </xf>
    <xf numFmtId="6" fontId="13" fillId="0" borderId="14" xfId="2" applyFont="1" applyBorder="1" applyAlignment="1">
      <alignment horizontal="left" vertical="center" shrinkToFit="1"/>
    </xf>
    <xf numFmtId="0" fontId="12" fillId="0" borderId="56" xfId="0" applyFont="1" applyBorder="1" applyAlignment="1">
      <alignment horizontal="center" vertical="center"/>
    </xf>
    <xf numFmtId="6" fontId="12" fillId="0" borderId="8" xfId="2" applyFont="1" applyBorder="1" applyAlignment="1">
      <alignment horizontal="left" vertical="center" shrinkToFit="1"/>
    </xf>
    <xf numFmtId="6" fontId="12" fillId="0" borderId="9" xfId="2" applyFont="1" applyBorder="1" applyAlignment="1">
      <alignment horizontal="left" vertical="center" shrinkToFit="1"/>
    </xf>
    <xf numFmtId="6" fontId="12" fillId="0" borderId="67" xfId="2" applyFont="1" applyBorder="1" applyAlignment="1">
      <alignment horizontal="left" vertical="center" shrinkToFit="1"/>
    </xf>
    <xf numFmtId="0" fontId="12" fillId="0" borderId="96" xfId="0" applyFont="1" applyBorder="1" applyAlignment="1">
      <alignment horizontal="center" vertical="center"/>
    </xf>
    <xf numFmtId="0" fontId="12" fillId="0" borderId="140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125" xfId="0" applyFont="1" applyBorder="1" applyAlignment="1">
      <alignment horizontal="left" vertical="center"/>
    </xf>
    <xf numFmtId="177" fontId="12" fillId="0" borderId="141" xfId="0" applyNumberFormat="1" applyFont="1" applyBorder="1" applyAlignment="1">
      <alignment horizontal="right" vertical="center"/>
    </xf>
    <xf numFmtId="177" fontId="12" fillId="0" borderId="125" xfId="0" applyNumberFormat="1" applyFont="1" applyBorder="1" applyAlignment="1">
      <alignment horizontal="right" vertical="center"/>
    </xf>
    <xf numFmtId="0" fontId="10" fillId="0" borderId="136" xfId="0" applyFont="1" applyBorder="1" applyAlignment="1">
      <alignment horizontal="left" vertical="center" shrinkToFit="1"/>
    </xf>
    <xf numFmtId="0" fontId="10" fillId="0" borderId="139" xfId="0" applyFont="1" applyBorder="1" applyAlignment="1">
      <alignment horizontal="left" vertical="center" shrinkToFit="1"/>
    </xf>
    <xf numFmtId="0" fontId="10" fillId="0" borderId="137" xfId="0" applyFont="1" applyBorder="1" applyAlignment="1">
      <alignment horizontal="left" vertical="center" shrinkToFit="1"/>
    </xf>
    <xf numFmtId="0" fontId="10" fillId="0" borderId="77" xfId="0" applyFont="1" applyBorder="1" applyAlignment="1">
      <alignment horizontal="left" vertical="center" shrinkToFit="1"/>
    </xf>
    <xf numFmtId="0" fontId="10" fillId="0" borderId="14" xfId="0" applyFont="1" applyBorder="1" applyAlignment="1">
      <alignment horizontal="left" vertical="center" shrinkToFit="1"/>
    </xf>
    <xf numFmtId="0" fontId="26" fillId="0" borderId="142" xfId="0" applyFont="1" applyBorder="1" applyAlignment="1">
      <alignment horizontal="left" vertical="center"/>
    </xf>
    <xf numFmtId="0" fontId="26" fillId="0" borderId="143" xfId="0" applyFont="1" applyBorder="1" applyAlignment="1">
      <alignment horizontal="left" vertical="center"/>
    </xf>
    <xf numFmtId="0" fontId="26" fillId="0" borderId="144" xfId="0" applyFont="1" applyBorder="1" applyAlignment="1">
      <alignment horizontal="left" vertical="center"/>
    </xf>
    <xf numFmtId="0" fontId="10" fillId="0" borderId="145" xfId="0" applyFont="1" applyBorder="1" applyAlignment="1">
      <alignment horizontal="right" vertical="center"/>
    </xf>
    <xf numFmtId="0" fontId="10" fillId="0" borderId="130" xfId="0" applyFont="1" applyBorder="1" applyAlignment="1">
      <alignment horizontal="right" vertical="center"/>
    </xf>
    <xf numFmtId="0" fontId="10" fillId="0" borderId="143" xfId="0" applyFont="1" applyBorder="1" applyAlignment="1">
      <alignment horizontal="right" vertical="center"/>
    </xf>
    <xf numFmtId="0" fontId="10" fillId="0" borderId="144" xfId="0" applyFont="1" applyBorder="1" applyAlignment="1">
      <alignment horizontal="right" vertical="center"/>
    </xf>
    <xf numFmtId="6" fontId="10" fillId="0" borderId="130" xfId="2" applyFont="1" applyBorder="1" applyAlignment="1">
      <alignment horizontal="right" vertical="center"/>
    </xf>
    <xf numFmtId="6" fontId="10" fillId="0" borderId="146" xfId="2" applyFont="1" applyBorder="1" applyAlignment="1">
      <alignment horizontal="right" vertical="center"/>
    </xf>
    <xf numFmtId="0" fontId="10" fillId="0" borderId="147" xfId="0" applyFont="1" applyBorder="1" applyAlignment="1">
      <alignment horizontal="left" vertical="center"/>
    </xf>
    <xf numFmtId="0" fontId="10" fillId="0" borderId="78" xfId="0" applyFont="1" applyBorder="1" applyAlignment="1">
      <alignment horizontal="left" vertical="center"/>
    </xf>
    <xf numFmtId="0" fontId="10" fillId="0" borderId="138" xfId="0" applyFont="1" applyBorder="1" applyAlignment="1">
      <alignment horizontal="left" vertical="center"/>
    </xf>
    <xf numFmtId="0" fontId="10" fillId="0" borderId="148" xfId="0" applyFont="1" applyBorder="1" applyAlignment="1">
      <alignment horizontal="right" vertical="center"/>
    </xf>
    <xf numFmtId="0" fontId="10" fillId="0" borderId="79" xfId="0" applyFont="1" applyBorder="1" applyAlignment="1">
      <alignment horizontal="right" vertical="center"/>
    </xf>
    <xf numFmtId="0" fontId="10" fillId="0" borderId="78" xfId="0" applyFont="1" applyBorder="1" applyAlignment="1">
      <alignment horizontal="right" vertical="center"/>
    </xf>
    <xf numFmtId="0" fontId="10" fillId="0" borderId="138" xfId="0" applyFont="1" applyBorder="1" applyAlignment="1">
      <alignment horizontal="right" vertical="center"/>
    </xf>
    <xf numFmtId="6" fontId="10" fillId="0" borderId="79" xfId="2" applyFont="1" applyBorder="1" applyAlignment="1">
      <alignment horizontal="right" vertical="center"/>
    </xf>
    <xf numFmtId="6" fontId="10" fillId="0" borderId="80" xfId="2" applyFont="1" applyBorder="1" applyAlignment="1">
      <alignment horizontal="right" vertical="center"/>
    </xf>
    <xf numFmtId="0" fontId="10" fillId="0" borderId="90" xfId="0" applyFont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6" fontId="10" fillId="0" borderId="75" xfId="2" applyFont="1" applyBorder="1" applyAlignment="1">
      <alignment horizontal="right" vertical="center"/>
    </xf>
    <xf numFmtId="6" fontId="10" fillId="0" borderId="91" xfId="2" applyFont="1" applyBorder="1" applyAlignment="1">
      <alignment horizontal="right" vertical="center"/>
    </xf>
    <xf numFmtId="6" fontId="10" fillId="0" borderId="147" xfId="0" applyNumberFormat="1" applyFont="1" applyBorder="1" applyAlignment="1">
      <alignment horizontal="left" vertical="center"/>
    </xf>
    <xf numFmtId="0" fontId="10" fillId="0" borderId="98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18" xfId="0" applyFont="1" applyBorder="1" applyAlignment="1">
      <alignment horizontal="center" vertical="center"/>
    </xf>
    <xf numFmtId="0" fontId="10" fillId="0" borderId="99" xfId="0" applyFont="1" applyBorder="1" applyAlignment="1">
      <alignment horizontal="right" vertical="center"/>
    </xf>
    <xf numFmtId="0" fontId="10" fillId="0" borderId="118" xfId="0" applyFont="1" applyBorder="1" applyAlignment="1">
      <alignment horizontal="right" vertical="center"/>
    </xf>
    <xf numFmtId="6" fontId="10" fillId="0" borderId="99" xfId="2" applyFont="1" applyBorder="1" applyAlignment="1">
      <alignment horizontal="right" vertical="center"/>
    </xf>
    <xf numFmtId="6" fontId="10" fillId="0" borderId="149" xfId="2" applyFont="1" applyBorder="1" applyAlignment="1">
      <alignment horizontal="right" vertical="center"/>
    </xf>
    <xf numFmtId="0" fontId="13" fillId="0" borderId="0" xfId="0" applyFont="1" applyBorder="1" applyAlignment="1">
      <alignment horizontal="center"/>
    </xf>
    <xf numFmtId="58" fontId="10" fillId="0" borderId="0" xfId="0" applyNumberFormat="1" applyFont="1" applyAlignment="1">
      <alignment horizontal="right" vertical="center"/>
    </xf>
    <xf numFmtId="0" fontId="13" fillId="0" borderId="46" xfId="0" applyFont="1" applyBorder="1" applyAlignment="1">
      <alignment horizontal="right" vertical="center"/>
    </xf>
    <xf numFmtId="0" fontId="13" fillId="0" borderId="93" xfId="0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177" fontId="13" fillId="0" borderId="68" xfId="0" applyNumberFormat="1" applyFont="1" applyBorder="1" applyAlignment="1">
      <alignment horizontal="right" vertical="center"/>
    </xf>
    <xf numFmtId="177" fontId="26" fillId="0" borderId="43" xfId="0" applyNumberFormat="1" applyFont="1" applyBorder="1">
      <alignment vertical="center"/>
    </xf>
    <xf numFmtId="177" fontId="26" fillId="0" borderId="44" xfId="0" applyNumberFormat="1" applyFont="1" applyBorder="1">
      <alignment vertical="center"/>
    </xf>
    <xf numFmtId="0" fontId="23" fillId="0" borderId="0" xfId="0" applyFont="1" applyAlignment="1">
      <alignment horizontal="center" vertical="center"/>
    </xf>
    <xf numFmtId="0" fontId="27" fillId="0" borderId="107" xfId="0" applyFont="1" applyBorder="1" applyAlignment="1">
      <alignment horizontal="left" vertical="center" wrapText="1"/>
    </xf>
    <xf numFmtId="6" fontId="12" fillId="0" borderId="46" xfId="2" applyFont="1" applyBorder="1" applyAlignment="1">
      <alignment horizontal="center" vertical="center" shrinkToFit="1"/>
    </xf>
    <xf numFmtId="6" fontId="12" fillId="0" borderId="93" xfId="2" applyFont="1" applyBorder="1" applyAlignment="1">
      <alignment horizontal="center" vertical="center" shrinkToFit="1"/>
    </xf>
    <xf numFmtId="9" fontId="12" fillId="0" borderId="82" xfId="0" applyNumberFormat="1" applyFont="1" applyBorder="1" applyAlignment="1">
      <alignment horizontal="center" vertical="center"/>
    </xf>
    <xf numFmtId="9" fontId="12" fillId="0" borderId="19" xfId="0" applyNumberFormat="1" applyFont="1" applyBorder="1" applyAlignment="1">
      <alignment horizontal="center" vertical="center"/>
    </xf>
    <xf numFmtId="9" fontId="12" fillId="0" borderId="81" xfId="0" applyNumberFormat="1" applyFont="1" applyBorder="1" applyAlignment="1">
      <alignment horizontal="center" vertical="center"/>
    </xf>
    <xf numFmtId="9" fontId="12" fillId="0" borderId="12" xfId="0" applyNumberFormat="1" applyFont="1" applyBorder="1" applyAlignment="1">
      <alignment horizontal="center" vertical="center"/>
    </xf>
    <xf numFmtId="6" fontId="12" fillId="0" borderId="109" xfId="2" applyFont="1" applyBorder="1" applyAlignment="1">
      <alignment horizontal="right" vertical="center"/>
    </xf>
    <xf numFmtId="6" fontId="12" fillId="0" borderId="63" xfId="2" applyFont="1" applyBorder="1" applyAlignment="1">
      <alignment horizontal="right" vertical="center"/>
    </xf>
    <xf numFmtId="6" fontId="13" fillId="0" borderId="131" xfId="2" applyFont="1" applyBorder="1" applyAlignment="1">
      <alignment horizontal="right" vertical="center"/>
    </xf>
    <xf numFmtId="9" fontId="12" fillId="0" borderId="26" xfId="0" applyNumberFormat="1" applyFont="1" applyBorder="1" applyAlignment="1">
      <alignment horizontal="center" vertical="center"/>
    </xf>
    <xf numFmtId="9" fontId="12" fillId="0" borderId="24" xfId="0" applyNumberFormat="1" applyFont="1" applyBorder="1" applyAlignment="1">
      <alignment horizontal="center" vertical="center"/>
    </xf>
    <xf numFmtId="6" fontId="12" fillId="0" borderId="141" xfId="2" applyFont="1" applyBorder="1" applyAlignment="1">
      <alignment horizontal="right" vertical="center"/>
    </xf>
    <xf numFmtId="6" fontId="12" fillId="0" borderId="125" xfId="2" applyFont="1" applyBorder="1" applyAlignment="1">
      <alignment horizontal="right" vertical="center"/>
    </xf>
    <xf numFmtId="6" fontId="12" fillId="0" borderId="120" xfId="2" applyFont="1" applyBorder="1" applyAlignment="1">
      <alignment horizontal="right" vertical="center"/>
    </xf>
    <xf numFmtId="6" fontId="12" fillId="0" borderId="116" xfId="2" applyFont="1" applyBorder="1" applyAlignment="1">
      <alignment horizontal="right" vertical="center"/>
    </xf>
    <xf numFmtId="6" fontId="13" fillId="0" borderId="150" xfId="2" applyFont="1" applyBorder="1" applyAlignment="1">
      <alignment horizontal="right" vertical="center"/>
    </xf>
    <xf numFmtId="6" fontId="13" fillId="0" borderId="121" xfId="2" applyFont="1" applyBorder="1" applyAlignment="1">
      <alignment horizontal="right" vertical="center"/>
    </xf>
    <xf numFmtId="6" fontId="13" fillId="0" borderId="151" xfId="2" applyFont="1" applyBorder="1" applyAlignment="1">
      <alignment horizontal="right" vertical="center"/>
    </xf>
    <xf numFmtId="6" fontId="10" fillId="0" borderId="69" xfId="2" applyFont="1" applyBorder="1" applyAlignment="1">
      <alignment horizontal="right" vertical="center"/>
    </xf>
    <xf numFmtId="6" fontId="10" fillId="0" borderId="66" xfId="2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9" fontId="13" fillId="0" borderId="66" xfId="3" applyFont="1" applyBorder="1" applyAlignment="1">
      <alignment horizontal="right" vertical="center"/>
    </xf>
    <xf numFmtId="9" fontId="12" fillId="0" borderId="97" xfId="0" applyNumberFormat="1" applyFont="1" applyBorder="1" applyAlignment="1">
      <alignment horizontal="center" vertical="center"/>
    </xf>
    <xf numFmtId="6" fontId="12" fillId="0" borderId="114" xfId="2" applyFont="1" applyBorder="1" applyAlignment="1">
      <alignment horizontal="right" vertical="center"/>
    </xf>
    <xf numFmtId="6" fontId="12" fillId="0" borderId="67" xfId="2" applyFont="1" applyBorder="1" applyAlignment="1">
      <alignment horizontal="right" vertical="center"/>
    </xf>
    <xf numFmtId="6" fontId="13" fillId="0" borderId="152" xfId="2" applyFont="1" applyBorder="1" applyAlignment="1">
      <alignment horizontal="right" vertical="center"/>
    </xf>
    <xf numFmtId="6" fontId="13" fillId="0" borderId="153" xfId="2" applyFont="1" applyBorder="1" applyAlignment="1">
      <alignment horizontal="right" vertical="center"/>
    </xf>
    <xf numFmtId="176" fontId="13" fillId="0" borderId="69" xfId="2" applyNumberFormat="1" applyFont="1" applyBorder="1" applyAlignment="1">
      <alignment horizontal="right" vertical="center"/>
    </xf>
    <xf numFmtId="176" fontId="13" fillId="0" borderId="66" xfId="2" applyNumberFormat="1" applyFont="1" applyBorder="1" applyAlignment="1">
      <alignment horizontal="right" vertical="center"/>
    </xf>
    <xf numFmtId="176" fontId="10" fillId="0" borderId="69" xfId="2" applyNumberFormat="1" applyFont="1" applyBorder="1" applyAlignment="1">
      <alignment horizontal="right" vertical="center"/>
    </xf>
    <xf numFmtId="176" fontId="10" fillId="0" borderId="66" xfId="2" applyNumberFormat="1" applyFont="1" applyBorder="1" applyAlignment="1">
      <alignment horizontal="right" vertical="center"/>
    </xf>
    <xf numFmtId="9" fontId="12" fillId="0" borderId="93" xfId="0" applyNumberFormat="1" applyFont="1" applyBorder="1" applyAlignment="1">
      <alignment horizontal="center" vertical="center"/>
    </xf>
    <xf numFmtId="9" fontId="12" fillId="0" borderId="56" xfId="0" applyNumberFormat="1" applyFont="1" applyBorder="1" applyAlignment="1">
      <alignment horizontal="center" vertical="center"/>
    </xf>
    <xf numFmtId="6" fontId="12" fillId="0" borderId="129" xfId="2" applyFont="1" applyBorder="1" applyAlignment="1">
      <alignment horizontal="right" vertical="center"/>
    </xf>
    <xf numFmtId="6" fontId="12" fillId="0" borderId="150" xfId="2" applyFont="1" applyBorder="1" applyAlignment="1">
      <alignment horizontal="right" vertical="center"/>
    </xf>
    <xf numFmtId="6" fontId="12" fillId="0" borderId="121" xfId="2" applyFont="1" applyBorder="1" applyAlignment="1">
      <alignment horizontal="right" vertical="center"/>
    </xf>
    <xf numFmtId="6" fontId="12" fillId="0" borderId="151" xfId="2" applyFont="1" applyBorder="1" applyAlignment="1">
      <alignment horizontal="right" vertical="center"/>
    </xf>
    <xf numFmtId="6" fontId="12" fillId="0" borderId="131" xfId="2" applyFont="1" applyBorder="1" applyAlignment="1">
      <alignment horizontal="right" vertical="center"/>
    </xf>
    <xf numFmtId="6" fontId="13" fillId="0" borderId="135" xfId="2" applyFont="1" applyBorder="1" applyAlignment="1">
      <alignment horizontal="right" vertical="center"/>
    </xf>
    <xf numFmtId="6" fontId="13" fillId="0" borderId="68" xfId="2" applyFont="1" applyBorder="1" applyAlignment="1">
      <alignment horizontal="right" vertical="center"/>
    </xf>
    <xf numFmtId="9" fontId="12" fillId="0" borderId="86" xfId="0" applyNumberFormat="1" applyFont="1" applyBorder="1" applyAlignment="1">
      <alignment horizontal="center" vertical="center"/>
    </xf>
    <xf numFmtId="6" fontId="12" fillId="0" borderId="111" xfId="2" applyFont="1" applyBorder="1" applyAlignment="1">
      <alignment horizontal="right" vertical="center"/>
    </xf>
    <xf numFmtId="6" fontId="12" fillId="0" borderId="104" xfId="2" applyFont="1" applyBorder="1" applyAlignment="1">
      <alignment horizontal="right" vertical="center"/>
    </xf>
    <xf numFmtId="6" fontId="12" fillId="0" borderId="113" xfId="2" applyFont="1" applyBorder="1" applyAlignment="1">
      <alignment horizontal="right" vertical="center"/>
    </xf>
    <xf numFmtId="6" fontId="12" fillId="0" borderId="132" xfId="2" applyFont="1" applyBorder="1" applyAlignment="1">
      <alignment horizontal="right" vertical="center"/>
    </xf>
    <xf numFmtId="6" fontId="12" fillId="0" borderId="64" xfId="2" applyFont="1" applyBorder="1" applyAlignment="1">
      <alignment horizontal="right" vertical="center"/>
    </xf>
    <xf numFmtId="9" fontId="12" fillId="0" borderId="92" xfId="0" applyNumberFormat="1" applyFont="1" applyBorder="1" applyAlignment="1">
      <alignment horizontal="center" vertical="center"/>
    </xf>
    <xf numFmtId="6" fontId="12" fillId="0" borderId="119" xfId="2" applyFont="1" applyBorder="1" applyAlignment="1">
      <alignment horizontal="right" vertical="center"/>
    </xf>
    <xf numFmtId="6" fontId="12" fillId="0" borderId="111" xfId="2" applyFont="1" applyBorder="1" applyAlignment="1">
      <alignment horizontal="right" vertical="center" shrinkToFit="1"/>
    </xf>
    <xf numFmtId="6" fontId="12" fillId="0" borderId="104" xfId="2" applyFont="1" applyBorder="1" applyAlignment="1">
      <alignment horizontal="right" vertical="center" shrinkToFit="1"/>
    </xf>
    <xf numFmtId="6" fontId="12" fillId="0" borderId="112" xfId="2" applyFont="1" applyBorder="1" applyAlignment="1">
      <alignment horizontal="right" vertical="center" shrinkToFit="1"/>
    </xf>
    <xf numFmtId="6" fontId="12" fillId="0" borderId="62" xfId="2" applyFont="1" applyBorder="1" applyAlignment="1">
      <alignment horizontal="right" vertical="center" shrinkToFit="1"/>
    </xf>
    <xf numFmtId="0" fontId="2" fillId="0" borderId="12" xfId="0" applyFont="1" applyBorder="1" applyAlignment="1">
      <alignment horizontal="center" vertical="center"/>
    </xf>
    <xf numFmtId="6" fontId="12" fillId="0" borderId="154" xfId="2" applyFont="1" applyBorder="1" applyAlignment="1">
      <alignment horizontal="right" vertical="center"/>
    </xf>
    <xf numFmtId="6" fontId="13" fillId="0" borderId="156" xfId="2" applyFont="1" applyBorder="1" applyAlignment="1">
      <alignment horizontal="right" vertical="center"/>
    </xf>
    <xf numFmtId="6" fontId="13" fillId="0" borderId="155" xfId="2" applyFont="1" applyBorder="1" applyAlignment="1">
      <alignment horizontal="right" vertical="center"/>
    </xf>
    <xf numFmtId="6" fontId="10" fillId="0" borderId="66" xfId="2" applyFont="1" applyBorder="1">
      <alignment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80357</xdr:colOff>
      <xdr:row>10</xdr:row>
      <xdr:rowOff>105782</xdr:rowOff>
    </xdr:from>
    <xdr:to>
      <xdr:col>9</xdr:col>
      <xdr:colOff>1375757</xdr:colOff>
      <xdr:row>13</xdr:row>
      <xdr:rowOff>103909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52902" y="3361600"/>
          <a:ext cx="2403764" cy="86403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3298" y="3498273"/>
          <a:ext cx="5761611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360218</xdr:colOff>
      <xdr:row>5</xdr:row>
      <xdr:rowOff>99581</xdr:rowOff>
    </xdr:from>
    <xdr:to>
      <xdr:col>3</xdr:col>
      <xdr:colOff>1134341</xdr:colOff>
      <xdr:row>7</xdr:row>
      <xdr:rowOff>129886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49ED10A-D848-40EF-9D54-6CD5589CCCF2}"/>
            </a:ext>
          </a:extLst>
        </xdr:cNvPr>
        <xdr:cNvSpPr txBox="1">
          <a:spLocks noChangeArrowheads="1"/>
        </xdr:cNvSpPr>
      </xdr:nvSpPr>
      <xdr:spPr bwMode="auto">
        <a:xfrm>
          <a:off x="360218" y="2004581"/>
          <a:ext cx="3371850" cy="653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</a:t>
          </a: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させて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107012</xdr:colOff>
      <xdr:row>11</xdr:row>
      <xdr:rowOff>346971</xdr:rowOff>
    </xdr:from>
    <xdr:to>
      <xdr:col>10</xdr:col>
      <xdr:colOff>127733</xdr:colOff>
      <xdr:row>13</xdr:row>
      <xdr:rowOff>289890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0F0880A-4A8F-4C57-9230-8B2C76C97F13}"/>
            </a:ext>
          </a:extLst>
        </xdr:cNvPr>
        <xdr:cNvGrpSpPr>
          <a:grpSpLocks/>
        </xdr:cNvGrpSpPr>
      </xdr:nvGrpSpPr>
      <xdr:grpSpPr bwMode="auto">
        <a:xfrm>
          <a:off x="4773192" y="3848746"/>
          <a:ext cx="2066990" cy="71348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80C92C9-79BB-88B4-AADC-E0C833EF19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EA650CB-6ADB-565C-788D-797FD87FEA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FAF78E1-8398-51E4-7074-68B14849EB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B618AF5-BEA0-9A8E-83F4-78D99B1D20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8CD6857F-7062-4950-E928-FBA82281A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CF0BAD24-49AA-2833-9F78-7607A212E7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385511</xdr:colOff>
      <xdr:row>7</xdr:row>
      <xdr:rowOff>197146</xdr:rowOff>
    </xdr:from>
    <xdr:to>
      <xdr:col>10</xdr:col>
      <xdr:colOff>8817</xdr:colOff>
      <xdr:row>10</xdr:row>
      <xdr:rowOff>56010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903E318-D691-43BF-BE61-F7D4976E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724" y="2740000"/>
          <a:ext cx="556542" cy="578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526541</xdr:colOff>
      <xdr:row>12</xdr:row>
      <xdr:rowOff>201421</xdr:rowOff>
    </xdr:from>
    <xdr:to>
      <xdr:col>10</xdr:col>
      <xdr:colOff>4049</xdr:colOff>
      <xdr:row>13</xdr:row>
      <xdr:rowOff>228517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8E3AE9D-ADE3-4F63-9E03-57CC5CA4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754" y="4088477"/>
          <a:ext cx="410744" cy="41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235439</xdr:colOff>
      <xdr:row>12</xdr:row>
      <xdr:rowOff>201420</xdr:rowOff>
    </xdr:from>
    <xdr:to>
      <xdr:col>7</xdr:col>
      <xdr:colOff>348975</xdr:colOff>
      <xdr:row>13</xdr:row>
      <xdr:rowOff>237481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D853B34-50C4-48EB-A379-7E4A2245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1619" y="4088476"/>
          <a:ext cx="421760" cy="42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271"/>
  <sheetViews>
    <sheetView view="pageBreakPreview" zoomScale="88" zoomScaleNormal="100" zoomScaleSheetLayoutView="88" workbookViewId="0">
      <selection activeCell="I26" sqref="I26:J26"/>
    </sheetView>
  </sheetViews>
  <sheetFormatPr defaultColWidth="11.69921875" defaultRowHeight="30" customHeight="1" x14ac:dyDescent="0.45"/>
  <cols>
    <col min="1" max="3" width="11.3984375" style="1" customWidth="1"/>
    <col min="4" max="4" width="23.8984375" style="1" customWidth="1"/>
    <col min="5" max="5" width="6.59765625" style="1" customWidth="1"/>
    <col min="6" max="6" width="7.296875" style="1" customWidth="1"/>
    <col min="7" max="7" width="4" style="1" customWidth="1"/>
    <col min="8" max="8" width="5.5" style="1" customWidth="1"/>
    <col min="9" max="9" width="5.09765625" style="1" customWidth="1"/>
    <col min="10" max="10" width="20" style="1" customWidth="1"/>
    <col min="11" max="11" width="4.19921875" style="10" customWidth="1"/>
    <col min="12" max="12" width="10.8984375" style="1" customWidth="1"/>
    <col min="13" max="13" width="10.69921875" style="1" customWidth="1"/>
    <col min="14" max="14" width="10.296875" style="1" customWidth="1"/>
    <col min="15" max="16" width="6.296875" style="1" customWidth="1"/>
    <col min="17" max="26" width="2.8984375" style="1" customWidth="1"/>
    <col min="27" max="27" width="2.796875" style="1" customWidth="1"/>
    <col min="28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296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296875" style="1" customWidth="1"/>
    <col min="271" max="272" width="6.296875" style="1" customWidth="1"/>
    <col min="273" max="273" width="7.296875" style="1" customWidth="1"/>
    <col min="274" max="275" width="6.296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296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296875" style="1" customWidth="1"/>
    <col min="527" max="528" width="6.296875" style="1" customWidth="1"/>
    <col min="529" max="529" width="7.296875" style="1" customWidth="1"/>
    <col min="530" max="531" width="6.296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296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296875" style="1" customWidth="1"/>
    <col min="783" max="784" width="6.296875" style="1" customWidth="1"/>
    <col min="785" max="785" width="7.296875" style="1" customWidth="1"/>
    <col min="786" max="787" width="6.296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296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296875" style="1" customWidth="1"/>
    <col min="1039" max="1040" width="6.296875" style="1" customWidth="1"/>
    <col min="1041" max="1041" width="7.296875" style="1" customWidth="1"/>
    <col min="1042" max="1043" width="6.296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296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296875" style="1" customWidth="1"/>
    <col min="1295" max="1296" width="6.296875" style="1" customWidth="1"/>
    <col min="1297" max="1297" width="7.296875" style="1" customWidth="1"/>
    <col min="1298" max="1299" width="6.296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296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296875" style="1" customWidth="1"/>
    <col min="1551" max="1552" width="6.296875" style="1" customWidth="1"/>
    <col min="1553" max="1553" width="7.296875" style="1" customWidth="1"/>
    <col min="1554" max="1555" width="6.296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296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296875" style="1" customWidth="1"/>
    <col min="1807" max="1808" width="6.296875" style="1" customWidth="1"/>
    <col min="1809" max="1809" width="7.296875" style="1" customWidth="1"/>
    <col min="1810" max="1811" width="6.296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296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296875" style="1" customWidth="1"/>
    <col min="2063" max="2064" width="6.296875" style="1" customWidth="1"/>
    <col min="2065" max="2065" width="7.296875" style="1" customWidth="1"/>
    <col min="2066" max="2067" width="6.296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296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296875" style="1" customWidth="1"/>
    <col min="2319" max="2320" width="6.296875" style="1" customWidth="1"/>
    <col min="2321" max="2321" width="7.296875" style="1" customWidth="1"/>
    <col min="2322" max="2323" width="6.296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296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296875" style="1" customWidth="1"/>
    <col min="2575" max="2576" width="6.296875" style="1" customWidth="1"/>
    <col min="2577" max="2577" width="7.296875" style="1" customWidth="1"/>
    <col min="2578" max="2579" width="6.296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296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296875" style="1" customWidth="1"/>
    <col min="2831" max="2832" width="6.296875" style="1" customWidth="1"/>
    <col min="2833" max="2833" width="7.296875" style="1" customWidth="1"/>
    <col min="2834" max="2835" width="6.296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296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296875" style="1" customWidth="1"/>
    <col min="3087" max="3088" width="6.296875" style="1" customWidth="1"/>
    <col min="3089" max="3089" width="7.296875" style="1" customWidth="1"/>
    <col min="3090" max="3091" width="6.296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296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296875" style="1" customWidth="1"/>
    <col min="3343" max="3344" width="6.296875" style="1" customWidth="1"/>
    <col min="3345" max="3345" width="7.296875" style="1" customWidth="1"/>
    <col min="3346" max="3347" width="6.296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296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296875" style="1" customWidth="1"/>
    <col min="3599" max="3600" width="6.296875" style="1" customWidth="1"/>
    <col min="3601" max="3601" width="7.296875" style="1" customWidth="1"/>
    <col min="3602" max="3603" width="6.296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296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296875" style="1" customWidth="1"/>
    <col min="3855" max="3856" width="6.296875" style="1" customWidth="1"/>
    <col min="3857" max="3857" width="7.296875" style="1" customWidth="1"/>
    <col min="3858" max="3859" width="6.296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296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296875" style="1" customWidth="1"/>
    <col min="4111" max="4112" width="6.296875" style="1" customWidth="1"/>
    <col min="4113" max="4113" width="7.296875" style="1" customWidth="1"/>
    <col min="4114" max="4115" width="6.296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296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296875" style="1" customWidth="1"/>
    <col min="4367" max="4368" width="6.296875" style="1" customWidth="1"/>
    <col min="4369" max="4369" width="7.296875" style="1" customWidth="1"/>
    <col min="4370" max="4371" width="6.296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296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296875" style="1" customWidth="1"/>
    <col min="4623" max="4624" width="6.296875" style="1" customWidth="1"/>
    <col min="4625" max="4625" width="7.296875" style="1" customWidth="1"/>
    <col min="4626" max="4627" width="6.296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296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296875" style="1" customWidth="1"/>
    <col min="4879" max="4880" width="6.296875" style="1" customWidth="1"/>
    <col min="4881" max="4881" width="7.296875" style="1" customWidth="1"/>
    <col min="4882" max="4883" width="6.296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296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296875" style="1" customWidth="1"/>
    <col min="5135" max="5136" width="6.296875" style="1" customWidth="1"/>
    <col min="5137" max="5137" width="7.296875" style="1" customWidth="1"/>
    <col min="5138" max="5139" width="6.296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296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296875" style="1" customWidth="1"/>
    <col min="5391" max="5392" width="6.296875" style="1" customWidth="1"/>
    <col min="5393" max="5393" width="7.296875" style="1" customWidth="1"/>
    <col min="5394" max="5395" width="6.296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296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296875" style="1" customWidth="1"/>
    <col min="5647" max="5648" width="6.296875" style="1" customWidth="1"/>
    <col min="5649" max="5649" width="7.296875" style="1" customWidth="1"/>
    <col min="5650" max="5651" width="6.296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296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296875" style="1" customWidth="1"/>
    <col min="5903" max="5904" width="6.296875" style="1" customWidth="1"/>
    <col min="5905" max="5905" width="7.296875" style="1" customWidth="1"/>
    <col min="5906" max="5907" width="6.296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296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296875" style="1" customWidth="1"/>
    <col min="6159" max="6160" width="6.296875" style="1" customWidth="1"/>
    <col min="6161" max="6161" width="7.296875" style="1" customWidth="1"/>
    <col min="6162" max="6163" width="6.296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296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296875" style="1" customWidth="1"/>
    <col min="6415" max="6416" width="6.296875" style="1" customWidth="1"/>
    <col min="6417" max="6417" width="7.296875" style="1" customWidth="1"/>
    <col min="6418" max="6419" width="6.296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296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296875" style="1" customWidth="1"/>
    <col min="6671" max="6672" width="6.296875" style="1" customWidth="1"/>
    <col min="6673" max="6673" width="7.296875" style="1" customWidth="1"/>
    <col min="6674" max="6675" width="6.296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296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296875" style="1" customWidth="1"/>
    <col min="6927" max="6928" width="6.296875" style="1" customWidth="1"/>
    <col min="6929" max="6929" width="7.296875" style="1" customWidth="1"/>
    <col min="6930" max="6931" width="6.296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296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296875" style="1" customWidth="1"/>
    <col min="7183" max="7184" width="6.296875" style="1" customWidth="1"/>
    <col min="7185" max="7185" width="7.296875" style="1" customWidth="1"/>
    <col min="7186" max="7187" width="6.296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296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296875" style="1" customWidth="1"/>
    <col min="7439" max="7440" width="6.296875" style="1" customWidth="1"/>
    <col min="7441" max="7441" width="7.296875" style="1" customWidth="1"/>
    <col min="7442" max="7443" width="6.296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296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296875" style="1" customWidth="1"/>
    <col min="7695" max="7696" width="6.296875" style="1" customWidth="1"/>
    <col min="7697" max="7697" width="7.296875" style="1" customWidth="1"/>
    <col min="7698" max="7699" width="6.296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296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296875" style="1" customWidth="1"/>
    <col min="7951" max="7952" width="6.296875" style="1" customWidth="1"/>
    <col min="7953" max="7953" width="7.296875" style="1" customWidth="1"/>
    <col min="7954" max="7955" width="6.296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296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296875" style="1" customWidth="1"/>
    <col min="8207" max="8208" width="6.296875" style="1" customWidth="1"/>
    <col min="8209" max="8209" width="7.296875" style="1" customWidth="1"/>
    <col min="8210" max="8211" width="6.296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296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296875" style="1" customWidth="1"/>
    <col min="8463" max="8464" width="6.296875" style="1" customWidth="1"/>
    <col min="8465" max="8465" width="7.296875" style="1" customWidth="1"/>
    <col min="8466" max="8467" width="6.296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296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296875" style="1" customWidth="1"/>
    <col min="8719" max="8720" width="6.296875" style="1" customWidth="1"/>
    <col min="8721" max="8721" width="7.296875" style="1" customWidth="1"/>
    <col min="8722" max="8723" width="6.296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296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296875" style="1" customWidth="1"/>
    <col min="8975" max="8976" width="6.296875" style="1" customWidth="1"/>
    <col min="8977" max="8977" width="7.296875" style="1" customWidth="1"/>
    <col min="8978" max="8979" width="6.296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296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296875" style="1" customWidth="1"/>
    <col min="9231" max="9232" width="6.296875" style="1" customWidth="1"/>
    <col min="9233" max="9233" width="7.296875" style="1" customWidth="1"/>
    <col min="9234" max="9235" width="6.296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296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296875" style="1" customWidth="1"/>
    <col min="9487" max="9488" width="6.296875" style="1" customWidth="1"/>
    <col min="9489" max="9489" width="7.296875" style="1" customWidth="1"/>
    <col min="9490" max="9491" width="6.296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296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296875" style="1" customWidth="1"/>
    <col min="9743" max="9744" width="6.296875" style="1" customWidth="1"/>
    <col min="9745" max="9745" width="7.296875" style="1" customWidth="1"/>
    <col min="9746" max="9747" width="6.296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296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296875" style="1" customWidth="1"/>
    <col min="9999" max="10000" width="6.296875" style="1" customWidth="1"/>
    <col min="10001" max="10001" width="7.296875" style="1" customWidth="1"/>
    <col min="10002" max="10003" width="6.296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296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296875" style="1" customWidth="1"/>
    <col min="10255" max="10256" width="6.296875" style="1" customWidth="1"/>
    <col min="10257" max="10257" width="7.296875" style="1" customWidth="1"/>
    <col min="10258" max="10259" width="6.296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296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296875" style="1" customWidth="1"/>
    <col min="10511" max="10512" width="6.296875" style="1" customWidth="1"/>
    <col min="10513" max="10513" width="7.296875" style="1" customWidth="1"/>
    <col min="10514" max="10515" width="6.296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296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296875" style="1" customWidth="1"/>
    <col min="10767" max="10768" width="6.296875" style="1" customWidth="1"/>
    <col min="10769" max="10769" width="7.296875" style="1" customWidth="1"/>
    <col min="10770" max="10771" width="6.296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296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296875" style="1" customWidth="1"/>
    <col min="11023" max="11024" width="6.296875" style="1" customWidth="1"/>
    <col min="11025" max="11025" width="7.296875" style="1" customWidth="1"/>
    <col min="11026" max="11027" width="6.296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296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296875" style="1" customWidth="1"/>
    <col min="11279" max="11280" width="6.296875" style="1" customWidth="1"/>
    <col min="11281" max="11281" width="7.296875" style="1" customWidth="1"/>
    <col min="11282" max="11283" width="6.296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296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296875" style="1" customWidth="1"/>
    <col min="11535" max="11536" width="6.296875" style="1" customWidth="1"/>
    <col min="11537" max="11537" width="7.296875" style="1" customWidth="1"/>
    <col min="11538" max="11539" width="6.296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296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296875" style="1" customWidth="1"/>
    <col min="11791" max="11792" width="6.296875" style="1" customWidth="1"/>
    <col min="11793" max="11793" width="7.296875" style="1" customWidth="1"/>
    <col min="11794" max="11795" width="6.296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296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296875" style="1" customWidth="1"/>
    <col min="12047" max="12048" width="6.296875" style="1" customWidth="1"/>
    <col min="12049" max="12049" width="7.296875" style="1" customWidth="1"/>
    <col min="12050" max="12051" width="6.296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296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296875" style="1" customWidth="1"/>
    <col min="12303" max="12304" width="6.296875" style="1" customWidth="1"/>
    <col min="12305" max="12305" width="7.296875" style="1" customWidth="1"/>
    <col min="12306" max="12307" width="6.296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296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296875" style="1" customWidth="1"/>
    <col min="12559" max="12560" width="6.296875" style="1" customWidth="1"/>
    <col min="12561" max="12561" width="7.296875" style="1" customWidth="1"/>
    <col min="12562" max="12563" width="6.296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296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296875" style="1" customWidth="1"/>
    <col min="12815" max="12816" width="6.296875" style="1" customWidth="1"/>
    <col min="12817" max="12817" width="7.296875" style="1" customWidth="1"/>
    <col min="12818" max="12819" width="6.296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296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296875" style="1" customWidth="1"/>
    <col min="13071" max="13072" width="6.296875" style="1" customWidth="1"/>
    <col min="13073" max="13073" width="7.296875" style="1" customWidth="1"/>
    <col min="13074" max="13075" width="6.296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296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296875" style="1" customWidth="1"/>
    <col min="13327" max="13328" width="6.296875" style="1" customWidth="1"/>
    <col min="13329" max="13329" width="7.296875" style="1" customWidth="1"/>
    <col min="13330" max="13331" width="6.296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296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296875" style="1" customWidth="1"/>
    <col min="13583" max="13584" width="6.296875" style="1" customWidth="1"/>
    <col min="13585" max="13585" width="7.296875" style="1" customWidth="1"/>
    <col min="13586" max="13587" width="6.296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296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296875" style="1" customWidth="1"/>
    <col min="13839" max="13840" width="6.296875" style="1" customWidth="1"/>
    <col min="13841" max="13841" width="7.296875" style="1" customWidth="1"/>
    <col min="13842" max="13843" width="6.296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296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296875" style="1" customWidth="1"/>
    <col min="14095" max="14096" width="6.296875" style="1" customWidth="1"/>
    <col min="14097" max="14097" width="7.296875" style="1" customWidth="1"/>
    <col min="14098" max="14099" width="6.296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296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296875" style="1" customWidth="1"/>
    <col min="14351" max="14352" width="6.296875" style="1" customWidth="1"/>
    <col min="14353" max="14353" width="7.296875" style="1" customWidth="1"/>
    <col min="14354" max="14355" width="6.296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296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296875" style="1" customWidth="1"/>
    <col min="14607" max="14608" width="6.296875" style="1" customWidth="1"/>
    <col min="14609" max="14609" width="7.296875" style="1" customWidth="1"/>
    <col min="14610" max="14611" width="6.296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296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296875" style="1" customWidth="1"/>
    <col min="14863" max="14864" width="6.296875" style="1" customWidth="1"/>
    <col min="14865" max="14865" width="7.296875" style="1" customWidth="1"/>
    <col min="14866" max="14867" width="6.296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296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296875" style="1" customWidth="1"/>
    <col min="15119" max="15120" width="6.296875" style="1" customWidth="1"/>
    <col min="15121" max="15121" width="7.296875" style="1" customWidth="1"/>
    <col min="15122" max="15123" width="6.296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296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296875" style="1" customWidth="1"/>
    <col min="15375" max="15376" width="6.296875" style="1" customWidth="1"/>
    <col min="15377" max="15377" width="7.296875" style="1" customWidth="1"/>
    <col min="15378" max="15379" width="6.296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296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296875" style="1" customWidth="1"/>
    <col min="15631" max="15632" width="6.296875" style="1" customWidth="1"/>
    <col min="15633" max="15633" width="7.296875" style="1" customWidth="1"/>
    <col min="15634" max="15635" width="6.296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296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296875" style="1" customWidth="1"/>
    <col min="15887" max="15888" width="6.296875" style="1" customWidth="1"/>
    <col min="15889" max="15889" width="7.296875" style="1" customWidth="1"/>
    <col min="15890" max="15891" width="6.296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296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296875" style="1" customWidth="1"/>
    <col min="16143" max="16144" width="6.296875" style="1" customWidth="1"/>
    <col min="16145" max="16145" width="7.296875" style="1" customWidth="1"/>
    <col min="16146" max="16147" width="6.296875" style="1" customWidth="1"/>
    <col min="16148" max="16149" width="6.59765625" style="1" customWidth="1"/>
    <col min="16150" max="16384" width="11.69921875" style="1"/>
  </cols>
  <sheetData>
    <row r="1" spans="1:11" ht="30" customHeight="1" x14ac:dyDescent="0.45">
      <c r="G1" s="103" t="s">
        <v>0</v>
      </c>
      <c r="H1" s="103"/>
      <c r="I1" s="103"/>
      <c r="J1" s="103"/>
      <c r="K1" s="103"/>
    </row>
    <row r="2" spans="1:11" ht="30" customHeight="1" x14ac:dyDescent="0.45">
      <c r="G2" s="2"/>
      <c r="H2" s="2"/>
      <c r="I2" s="2"/>
      <c r="J2" s="2"/>
      <c r="K2" s="2"/>
    </row>
    <row r="3" spans="1:11" ht="30" customHeight="1" thickBot="1" x14ac:dyDescent="0.5">
      <c r="A3" s="104" t="s">
        <v>218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30" customHeight="1" thickTop="1" x14ac:dyDescent="0.45">
      <c r="C4" s="3"/>
      <c r="D4" s="4"/>
      <c r="E4" s="4"/>
      <c r="F4" s="4"/>
      <c r="G4" s="4"/>
      <c r="H4" s="4"/>
      <c r="I4" s="4"/>
      <c r="K4" s="1"/>
    </row>
    <row r="5" spans="1:11" ht="30" customHeight="1" x14ac:dyDescent="0.45">
      <c r="A5" s="61" t="s">
        <v>1</v>
      </c>
      <c r="B5" s="62"/>
      <c r="C5" s="62"/>
      <c r="D5" s="62"/>
      <c r="K5" s="1"/>
    </row>
    <row r="6" spans="1:11" ht="30" customHeight="1" x14ac:dyDescent="0.45">
      <c r="F6" s="259" t="s">
        <v>233</v>
      </c>
      <c r="G6" s="259"/>
      <c r="H6" s="65"/>
      <c r="I6" s="65"/>
      <c r="J6" s="65"/>
      <c r="K6" s="1"/>
    </row>
    <row r="7" spans="1:11" ht="19.2" customHeight="1" x14ac:dyDescent="0.45">
      <c r="F7" s="259" t="s">
        <v>234</v>
      </c>
      <c r="G7" s="259"/>
      <c r="H7" s="259"/>
      <c r="I7" s="259"/>
      <c r="J7" s="259"/>
      <c r="K7" s="1"/>
    </row>
    <row r="8" spans="1:11" ht="19.2" customHeight="1" x14ac:dyDescent="0.45">
      <c r="F8" s="260" t="s">
        <v>235</v>
      </c>
      <c r="G8" s="260"/>
      <c r="H8" s="260"/>
      <c r="I8" s="260"/>
      <c r="J8" s="260"/>
      <c r="K8" s="1"/>
    </row>
    <row r="9" spans="1:11" ht="19.2" customHeight="1" x14ac:dyDescent="0.45">
      <c r="F9" s="259" t="s">
        <v>236</v>
      </c>
      <c r="G9" s="259"/>
      <c r="H9" s="259"/>
      <c r="I9" s="259"/>
      <c r="J9" s="259"/>
      <c r="K9" s="1"/>
    </row>
    <row r="10" spans="1:11" ht="19.2" customHeight="1" x14ac:dyDescent="0.45">
      <c r="A10" s="5"/>
      <c r="B10" s="6"/>
      <c r="F10" s="259" t="s">
        <v>237</v>
      </c>
      <c r="G10" s="259"/>
      <c r="H10" s="259"/>
      <c r="I10" s="259"/>
      <c r="J10" s="259"/>
      <c r="K10" s="1"/>
    </row>
    <row r="11" spans="1:11" ht="19.2" customHeight="1" x14ac:dyDescent="0.45">
      <c r="C11" s="63"/>
      <c r="D11" s="63"/>
      <c r="E11" s="64"/>
      <c r="F11" s="64"/>
      <c r="G11" s="64"/>
      <c r="H11" s="64"/>
      <c r="K11" s="1"/>
    </row>
    <row r="12" spans="1:11" ht="19.2" customHeight="1" thickBot="1" x14ac:dyDescent="0.5">
      <c r="D12" s="7"/>
      <c r="E12" s="7"/>
      <c r="F12" s="7"/>
      <c r="G12" s="7"/>
      <c r="H12" s="7"/>
      <c r="I12" s="7"/>
    </row>
    <row r="13" spans="1:11" ht="30" customHeight="1" thickBot="1" x14ac:dyDescent="0.5">
      <c r="A13" s="8" t="s">
        <v>2</v>
      </c>
      <c r="B13" s="9"/>
      <c r="C13" s="247">
        <f>I28</f>
        <v>50270000</v>
      </c>
      <c r="D13" s="247"/>
      <c r="E13" s="248"/>
      <c r="F13" s="7"/>
      <c r="G13" s="7"/>
      <c r="H13" s="7"/>
      <c r="I13" s="7"/>
    </row>
    <row r="14" spans="1:11" ht="30" customHeight="1" thickBot="1" x14ac:dyDescent="0.5">
      <c r="A14" s="249" t="s">
        <v>3</v>
      </c>
      <c r="B14" s="250"/>
      <c r="C14" s="251">
        <f>SUM(C13:E13)</f>
        <v>50270000</v>
      </c>
      <c r="D14" s="252"/>
      <c r="E14" s="253"/>
    </row>
    <row r="15" spans="1:11" ht="30" customHeight="1" x14ac:dyDescent="0.45">
      <c r="A15" s="10"/>
      <c r="B15" s="10"/>
      <c r="C15" s="10"/>
      <c r="D15" s="10"/>
      <c r="E15" s="10"/>
    </row>
    <row r="16" spans="1:11" ht="30" customHeight="1" thickBot="1" x14ac:dyDescent="0.5">
      <c r="A16" s="254" t="s">
        <v>4</v>
      </c>
      <c r="B16" s="254"/>
      <c r="C16" s="254"/>
      <c r="D16" s="254"/>
      <c r="E16" s="254"/>
    </row>
    <row r="17" spans="1:11" ht="30" customHeight="1" x14ac:dyDescent="0.45">
      <c r="A17" s="255" t="str">
        <f>A31</f>
        <v>内訳１　Ｇ・Ｈ・椅子席、桟敷席、エグゼクティブ・カップル　　</v>
      </c>
      <c r="B17" s="256"/>
      <c r="C17" s="256"/>
      <c r="D17" s="256"/>
      <c r="E17" s="256"/>
      <c r="F17" s="241" t="str">
        <f>A70</f>
        <v>合計１</v>
      </c>
      <c r="G17" s="241"/>
      <c r="H17" s="241"/>
      <c r="I17" s="257">
        <f>I70</f>
        <v>23185624</v>
      </c>
      <c r="J17" s="258"/>
    </row>
    <row r="18" spans="1:11" s="16" customFormat="1" ht="30" customHeight="1" x14ac:dyDescent="0.45">
      <c r="A18" s="229" t="str">
        <f>A72</f>
        <v>内訳２　浜大津アーカス有料観覧席関係</v>
      </c>
      <c r="B18" s="230"/>
      <c r="C18" s="230"/>
      <c r="D18" s="230"/>
      <c r="E18" s="230"/>
      <c r="F18" s="231" t="str">
        <f>A95</f>
        <v>合計２</v>
      </c>
      <c r="G18" s="231"/>
      <c r="H18" s="231"/>
      <c r="I18" s="221">
        <f>I95</f>
        <v>4278120</v>
      </c>
      <c r="J18" s="222"/>
      <c r="K18" s="10"/>
    </row>
    <row r="19" spans="1:11" s="16" customFormat="1" ht="30" customHeight="1" x14ac:dyDescent="0.45">
      <c r="A19" s="232" t="str">
        <f>A97</f>
        <v>内訳３　駅チカシート</v>
      </c>
      <c r="B19" s="233"/>
      <c r="C19" s="233"/>
      <c r="D19" s="233"/>
      <c r="E19" s="234"/>
      <c r="F19" s="235" t="str">
        <f>A109</f>
        <v>合計３</v>
      </c>
      <c r="G19" s="236"/>
      <c r="H19" s="237"/>
      <c r="I19" s="238">
        <f>I109</f>
        <v>1228260</v>
      </c>
      <c r="J19" s="239"/>
      <c r="K19" s="10"/>
    </row>
    <row r="20" spans="1:11" s="16" customFormat="1" ht="30" customHeight="1" x14ac:dyDescent="0.45">
      <c r="A20" s="229" t="str">
        <f>A111</f>
        <v>内訳４　全体放送設備</v>
      </c>
      <c r="B20" s="230"/>
      <c r="C20" s="230"/>
      <c r="D20" s="230"/>
      <c r="E20" s="230"/>
      <c r="F20" s="231" t="str">
        <f>A200</f>
        <v>合計４</v>
      </c>
      <c r="G20" s="231"/>
      <c r="H20" s="231"/>
      <c r="I20" s="221">
        <f>I200</f>
        <v>4724270</v>
      </c>
      <c r="J20" s="222"/>
      <c r="K20" s="10"/>
    </row>
    <row r="21" spans="1:11" s="16" customFormat="1" ht="30" customHeight="1" x14ac:dyDescent="0.45">
      <c r="A21" s="232" t="str">
        <f>A203</f>
        <v>内訳５　電気工事</v>
      </c>
      <c r="B21" s="233"/>
      <c r="C21" s="233"/>
      <c r="D21" s="233"/>
      <c r="E21" s="234"/>
      <c r="F21" s="235" t="str">
        <f>A230</f>
        <v>合計５</v>
      </c>
      <c r="G21" s="236"/>
      <c r="H21" s="237"/>
      <c r="I21" s="238">
        <f>I230</f>
        <v>6087400</v>
      </c>
      <c r="J21" s="239"/>
      <c r="K21" s="10"/>
    </row>
    <row r="22" spans="1:11" s="16" customFormat="1" ht="30" customHeight="1" x14ac:dyDescent="0.45">
      <c r="A22" s="229" t="str">
        <f>A232</f>
        <v>内訳６　売店・物産関係・喫煙所・その他機材</v>
      </c>
      <c r="B22" s="230"/>
      <c r="C22" s="230"/>
      <c r="D22" s="230"/>
      <c r="E22" s="230"/>
      <c r="F22" s="231" t="str">
        <f>A246</f>
        <v>合計６</v>
      </c>
      <c r="G22" s="231"/>
      <c r="H22" s="231"/>
      <c r="I22" s="221">
        <f>I246</f>
        <v>2545400</v>
      </c>
      <c r="J22" s="222"/>
      <c r="K22" s="10"/>
    </row>
    <row r="23" spans="1:11" s="16" customFormat="1" ht="30" customHeight="1" x14ac:dyDescent="0.45">
      <c r="A23" s="261" t="str">
        <f>B249</f>
        <v>びわこボート団体専用席関係</v>
      </c>
      <c r="B23" s="230"/>
      <c r="C23" s="230"/>
      <c r="D23" s="230"/>
      <c r="E23" s="230"/>
      <c r="F23" s="231" t="str">
        <f>A267</f>
        <v>合計７</v>
      </c>
      <c r="G23" s="231"/>
      <c r="H23" s="231"/>
      <c r="I23" s="221">
        <v>3672280</v>
      </c>
      <c r="J23" s="222"/>
      <c r="K23" s="10"/>
    </row>
    <row r="24" spans="1:11" s="16" customFormat="1" ht="30" customHeight="1" thickBot="1" x14ac:dyDescent="0.5">
      <c r="A24" s="223"/>
      <c r="B24" s="224"/>
      <c r="C24" s="224"/>
      <c r="D24" s="224"/>
      <c r="E24" s="225"/>
      <c r="F24" s="226"/>
      <c r="G24" s="224"/>
      <c r="H24" s="225"/>
      <c r="I24" s="227">
        <f>SUM(I17:J23)</f>
        <v>45721354</v>
      </c>
      <c r="J24" s="228"/>
      <c r="K24" s="10"/>
    </row>
    <row r="25" spans="1:11" s="16" customFormat="1" ht="30" customHeight="1" x14ac:dyDescent="0.45">
      <c r="A25" s="11"/>
      <c r="B25" s="11"/>
      <c r="C25" s="11"/>
      <c r="D25" s="11"/>
      <c r="E25" s="11"/>
      <c r="F25" s="240" t="s">
        <v>5</v>
      </c>
      <c r="G25" s="241"/>
      <c r="H25" s="241"/>
      <c r="I25" s="242">
        <v>-21354</v>
      </c>
      <c r="J25" s="243"/>
      <c r="K25" s="10"/>
    </row>
    <row r="26" spans="1:11" s="16" customFormat="1" ht="30" customHeight="1" x14ac:dyDescent="0.45">
      <c r="A26" s="11"/>
      <c r="B26" s="11"/>
      <c r="C26" s="11"/>
      <c r="D26" s="11"/>
      <c r="E26" s="11"/>
      <c r="F26" s="244" t="s">
        <v>231</v>
      </c>
      <c r="G26" s="231"/>
      <c r="H26" s="231"/>
      <c r="I26" s="221">
        <f>SUM(I24:J25)</f>
        <v>45700000</v>
      </c>
      <c r="J26" s="222"/>
      <c r="K26" s="10"/>
    </row>
    <row r="27" spans="1:11" s="16" customFormat="1" ht="30" customHeight="1" thickBot="1" x14ac:dyDescent="0.5">
      <c r="A27" s="11"/>
      <c r="B27" s="11"/>
      <c r="C27" s="11"/>
      <c r="D27" s="11"/>
      <c r="E27" s="11"/>
      <c r="F27" s="245" t="s">
        <v>6</v>
      </c>
      <c r="G27" s="246"/>
      <c r="H27" s="246"/>
      <c r="I27" s="217">
        <f>I26*0.1</f>
        <v>4570000</v>
      </c>
      <c r="J27" s="218"/>
      <c r="K27" s="10"/>
    </row>
    <row r="28" spans="1:11" s="16" customFormat="1" ht="30" customHeight="1" thickBot="1" x14ac:dyDescent="0.5">
      <c r="A28" s="11"/>
      <c r="B28" s="11"/>
      <c r="C28" s="11"/>
      <c r="D28" s="11"/>
      <c r="E28" s="11"/>
      <c r="F28" s="262" t="s">
        <v>7</v>
      </c>
      <c r="G28" s="263"/>
      <c r="H28" s="263"/>
      <c r="I28" s="264">
        <f>SUM(I26:J27)</f>
        <v>50270000</v>
      </c>
      <c r="J28" s="265"/>
      <c r="K28" s="10"/>
    </row>
    <row r="29" spans="1:11" s="16" customFormat="1" ht="30" customHeight="1" thickBot="1" x14ac:dyDescent="0.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5">
      <c r="A31" s="266" t="s">
        <v>213</v>
      </c>
      <c r="B31" s="266"/>
      <c r="C31" s="266"/>
      <c r="D31" s="266"/>
      <c r="E31" s="266"/>
      <c r="F31" s="15"/>
      <c r="I31" s="152"/>
      <c r="J31" s="152"/>
      <c r="K31" s="51"/>
    </row>
    <row r="32" spans="1:11" s="16" customFormat="1" ht="30" customHeight="1" thickBot="1" x14ac:dyDescent="0.5">
      <c r="A32" s="153" t="s">
        <v>8</v>
      </c>
      <c r="B32" s="153"/>
      <c r="C32" s="153"/>
      <c r="D32" s="153" t="s">
        <v>9</v>
      </c>
      <c r="E32" s="153"/>
      <c r="F32" s="17" t="s">
        <v>10</v>
      </c>
      <c r="G32" s="153" t="s">
        <v>11</v>
      </c>
      <c r="H32" s="153"/>
      <c r="I32" s="153" t="s">
        <v>12</v>
      </c>
      <c r="J32" s="154"/>
      <c r="K32" s="52" t="s">
        <v>176</v>
      </c>
    </row>
    <row r="33" spans="1:11" s="16" customFormat="1" ht="30" customHeight="1" x14ac:dyDescent="0.45">
      <c r="A33" s="219" t="s">
        <v>13</v>
      </c>
      <c r="B33" s="220"/>
      <c r="C33" s="220"/>
      <c r="D33" s="133"/>
      <c r="E33" s="133"/>
      <c r="F33" s="18"/>
      <c r="G33" s="148"/>
      <c r="H33" s="148"/>
      <c r="I33" s="148"/>
      <c r="J33" s="149"/>
      <c r="K33" s="53"/>
    </row>
    <row r="34" spans="1:11" s="16" customFormat="1" ht="30" customHeight="1" x14ac:dyDescent="0.45">
      <c r="A34" s="105" t="s">
        <v>14</v>
      </c>
      <c r="B34" s="106"/>
      <c r="C34" s="106"/>
      <c r="D34" s="107"/>
      <c r="E34" s="107"/>
      <c r="F34" s="20">
        <v>3120</v>
      </c>
      <c r="G34" s="108">
        <v>300</v>
      </c>
      <c r="H34" s="108"/>
      <c r="I34" s="113">
        <f>F34*G34</f>
        <v>936000</v>
      </c>
      <c r="J34" s="114"/>
      <c r="K34" s="54">
        <v>0.1</v>
      </c>
    </row>
    <row r="35" spans="1:11" s="16" customFormat="1" ht="30" customHeight="1" x14ac:dyDescent="0.45">
      <c r="A35" s="128" t="s">
        <v>15</v>
      </c>
      <c r="B35" s="129"/>
      <c r="C35" s="130"/>
      <c r="D35" s="125"/>
      <c r="E35" s="126"/>
      <c r="F35" s="20">
        <v>2692</v>
      </c>
      <c r="G35" s="108">
        <v>300</v>
      </c>
      <c r="H35" s="108"/>
      <c r="I35" s="113">
        <f t="shared" ref="I35" si="0">F35*G35</f>
        <v>807600</v>
      </c>
      <c r="J35" s="114"/>
      <c r="K35" s="54">
        <v>0.1</v>
      </c>
    </row>
    <row r="36" spans="1:11" s="16" customFormat="1" ht="30" customHeight="1" x14ac:dyDescent="0.45">
      <c r="A36" s="128" t="s">
        <v>16</v>
      </c>
      <c r="B36" s="129"/>
      <c r="C36" s="130"/>
      <c r="D36" s="125"/>
      <c r="E36" s="126"/>
      <c r="F36" s="20" t="s">
        <v>17</v>
      </c>
      <c r="G36" s="108"/>
      <c r="H36" s="108"/>
      <c r="I36" s="113">
        <v>120000</v>
      </c>
      <c r="J36" s="114"/>
      <c r="K36" s="54">
        <v>0.1</v>
      </c>
    </row>
    <row r="37" spans="1:11" s="16" customFormat="1" ht="30" customHeight="1" x14ac:dyDescent="0.45">
      <c r="A37" s="128" t="s">
        <v>18</v>
      </c>
      <c r="B37" s="129"/>
      <c r="C37" s="130"/>
      <c r="D37" s="125"/>
      <c r="E37" s="126"/>
      <c r="F37" s="20">
        <v>50</v>
      </c>
      <c r="G37" s="108">
        <v>300</v>
      </c>
      <c r="H37" s="108"/>
      <c r="I37" s="109">
        <f t="shared" ref="I37:I42" si="1">F37*G37</f>
        <v>15000</v>
      </c>
      <c r="J37" s="110"/>
      <c r="K37" s="54">
        <v>0.1</v>
      </c>
    </row>
    <row r="38" spans="1:11" s="16" customFormat="1" ht="30" customHeight="1" x14ac:dyDescent="0.45">
      <c r="A38" s="128" t="s">
        <v>19</v>
      </c>
      <c r="B38" s="129"/>
      <c r="C38" s="130"/>
      <c r="D38" s="125"/>
      <c r="E38" s="126"/>
      <c r="F38" s="20">
        <v>400</v>
      </c>
      <c r="G38" s="108">
        <v>2650</v>
      </c>
      <c r="H38" s="108"/>
      <c r="I38" s="109">
        <f t="shared" si="1"/>
        <v>1060000</v>
      </c>
      <c r="J38" s="110"/>
      <c r="K38" s="54">
        <v>0.1</v>
      </c>
    </row>
    <row r="39" spans="1:11" s="16" customFormat="1" ht="30" customHeight="1" x14ac:dyDescent="0.45">
      <c r="A39" s="128" t="s">
        <v>20</v>
      </c>
      <c r="B39" s="129"/>
      <c r="C39" s="130"/>
      <c r="D39" s="125"/>
      <c r="E39" s="126"/>
      <c r="F39" s="20">
        <v>132</v>
      </c>
      <c r="G39" s="108">
        <v>1150</v>
      </c>
      <c r="H39" s="108"/>
      <c r="I39" s="109">
        <f t="shared" si="1"/>
        <v>151800</v>
      </c>
      <c r="J39" s="110"/>
      <c r="K39" s="54">
        <v>0.1</v>
      </c>
    </row>
    <row r="40" spans="1:11" s="16" customFormat="1" ht="30" customHeight="1" x14ac:dyDescent="0.45">
      <c r="A40" s="128" t="s">
        <v>21</v>
      </c>
      <c r="B40" s="129"/>
      <c r="C40" s="130"/>
      <c r="D40" s="125" t="s">
        <v>168</v>
      </c>
      <c r="E40" s="126"/>
      <c r="F40" s="29">
        <v>100</v>
      </c>
      <c r="G40" s="111">
        <v>3200</v>
      </c>
      <c r="H40" s="112"/>
      <c r="I40" s="109">
        <f t="shared" si="1"/>
        <v>320000</v>
      </c>
      <c r="J40" s="110"/>
      <c r="K40" s="54">
        <v>0.1</v>
      </c>
    </row>
    <row r="41" spans="1:11" s="16" customFormat="1" ht="30" customHeight="1" x14ac:dyDescent="0.45">
      <c r="A41" s="128" t="s">
        <v>169</v>
      </c>
      <c r="B41" s="129"/>
      <c r="C41" s="130"/>
      <c r="D41" s="125" t="s">
        <v>168</v>
      </c>
      <c r="E41" s="126"/>
      <c r="F41" s="29">
        <v>50</v>
      </c>
      <c r="G41" s="111">
        <v>3200</v>
      </c>
      <c r="H41" s="112"/>
      <c r="I41" s="109">
        <f t="shared" ref="I41" si="2">F41*G41</f>
        <v>160000</v>
      </c>
      <c r="J41" s="110"/>
      <c r="K41" s="54">
        <v>0.1</v>
      </c>
    </row>
    <row r="42" spans="1:11" s="16" customFormat="1" ht="30" customHeight="1" x14ac:dyDescent="0.45">
      <c r="A42" s="128" t="s">
        <v>22</v>
      </c>
      <c r="B42" s="129"/>
      <c r="C42" s="130"/>
      <c r="D42" s="125"/>
      <c r="E42" s="126"/>
      <c r="F42" s="29">
        <v>300</v>
      </c>
      <c r="G42" s="111">
        <v>1600</v>
      </c>
      <c r="H42" s="112"/>
      <c r="I42" s="109">
        <f t="shared" si="1"/>
        <v>480000</v>
      </c>
      <c r="J42" s="110"/>
      <c r="K42" s="54">
        <v>0.1</v>
      </c>
    </row>
    <row r="43" spans="1:11" s="16" customFormat="1" ht="30" customHeight="1" x14ac:dyDescent="0.45">
      <c r="A43" s="128" t="s">
        <v>170</v>
      </c>
      <c r="B43" s="129"/>
      <c r="C43" s="130"/>
      <c r="D43" s="125"/>
      <c r="E43" s="126"/>
      <c r="F43" s="22">
        <v>14</v>
      </c>
      <c r="G43" s="108">
        <v>92000</v>
      </c>
      <c r="H43" s="108"/>
      <c r="I43" s="109">
        <v>3200000</v>
      </c>
      <c r="J43" s="110"/>
      <c r="K43" s="54">
        <v>0.1</v>
      </c>
    </row>
    <row r="44" spans="1:11" s="16" customFormat="1" ht="30" customHeight="1" x14ac:dyDescent="0.45">
      <c r="A44" s="128" t="s">
        <v>223</v>
      </c>
      <c r="B44" s="129"/>
      <c r="C44" s="130"/>
      <c r="D44" s="125"/>
      <c r="E44" s="126"/>
      <c r="F44" s="21" t="s">
        <v>17</v>
      </c>
      <c r="G44" s="108"/>
      <c r="H44" s="108"/>
      <c r="I44" s="113">
        <v>150000</v>
      </c>
      <c r="J44" s="114"/>
      <c r="K44" s="54">
        <v>0.1</v>
      </c>
    </row>
    <row r="45" spans="1:11" s="16" customFormat="1" ht="30" customHeight="1" x14ac:dyDescent="0.45">
      <c r="A45" s="128" t="s">
        <v>23</v>
      </c>
      <c r="B45" s="129"/>
      <c r="C45" s="130"/>
      <c r="D45" s="125"/>
      <c r="E45" s="126"/>
      <c r="F45" s="21" t="s">
        <v>17</v>
      </c>
      <c r="G45" s="108"/>
      <c r="H45" s="108"/>
      <c r="I45" s="113">
        <v>1580000</v>
      </c>
      <c r="J45" s="114"/>
      <c r="K45" s="54">
        <v>0.1</v>
      </c>
    </row>
    <row r="46" spans="1:11" s="16" customFormat="1" ht="30" customHeight="1" x14ac:dyDescent="0.45">
      <c r="A46" s="128" t="s">
        <v>24</v>
      </c>
      <c r="B46" s="129"/>
      <c r="C46" s="130"/>
      <c r="D46" s="125"/>
      <c r="E46" s="126"/>
      <c r="F46" s="21" t="s">
        <v>17</v>
      </c>
      <c r="G46" s="108"/>
      <c r="H46" s="108"/>
      <c r="I46" s="109">
        <v>650000</v>
      </c>
      <c r="J46" s="110"/>
      <c r="K46" s="54">
        <v>0.1</v>
      </c>
    </row>
    <row r="47" spans="1:11" s="16" customFormat="1" ht="30" customHeight="1" x14ac:dyDescent="0.45">
      <c r="A47" s="136" t="s">
        <v>25</v>
      </c>
      <c r="B47" s="137"/>
      <c r="C47" s="137"/>
      <c r="D47" s="107"/>
      <c r="E47" s="107"/>
      <c r="F47" s="24"/>
      <c r="G47" s="108"/>
      <c r="H47" s="108"/>
      <c r="I47" s="134">
        <f>SUM(I34:J46)</f>
        <v>9630400</v>
      </c>
      <c r="J47" s="135"/>
      <c r="K47" s="54">
        <v>0.1</v>
      </c>
    </row>
    <row r="48" spans="1:11" s="16" customFormat="1" ht="30" customHeight="1" x14ac:dyDescent="0.45">
      <c r="A48" s="147"/>
      <c r="B48" s="101"/>
      <c r="C48" s="212"/>
      <c r="D48" s="125"/>
      <c r="E48" s="126"/>
      <c r="F48" s="24"/>
      <c r="G48" s="213"/>
      <c r="H48" s="214"/>
      <c r="I48" s="215"/>
      <c r="J48" s="216"/>
      <c r="K48" s="55"/>
    </row>
    <row r="49" spans="1:11" s="16" customFormat="1" ht="30" customHeight="1" x14ac:dyDescent="0.45">
      <c r="A49" s="143" t="s">
        <v>26</v>
      </c>
      <c r="B49" s="144"/>
      <c r="C49" s="145"/>
      <c r="D49" s="125"/>
      <c r="E49" s="126"/>
      <c r="F49" s="22"/>
      <c r="G49" s="108"/>
      <c r="H49" s="108"/>
      <c r="I49" s="109"/>
      <c r="J49" s="110"/>
      <c r="K49" s="55"/>
    </row>
    <row r="50" spans="1:11" s="16" customFormat="1" ht="30" customHeight="1" x14ac:dyDescent="0.45">
      <c r="A50" s="128" t="s">
        <v>214</v>
      </c>
      <c r="B50" s="129"/>
      <c r="C50" s="130"/>
      <c r="D50" s="125" t="s">
        <v>27</v>
      </c>
      <c r="E50" s="126"/>
      <c r="F50" s="25">
        <v>537.84</v>
      </c>
      <c r="G50" s="108">
        <v>6000</v>
      </c>
      <c r="H50" s="108"/>
      <c r="I50" s="109">
        <f t="shared" ref="I50:I53" si="3">F50*G50</f>
        <v>3227040</v>
      </c>
      <c r="J50" s="110"/>
      <c r="K50" s="54">
        <v>0.1</v>
      </c>
    </row>
    <row r="51" spans="1:11" s="16" customFormat="1" ht="30" customHeight="1" x14ac:dyDescent="0.45">
      <c r="A51" s="128" t="s">
        <v>215</v>
      </c>
      <c r="B51" s="129"/>
      <c r="C51" s="130"/>
      <c r="D51" s="125" t="s">
        <v>28</v>
      </c>
      <c r="E51" s="126"/>
      <c r="F51" s="26">
        <v>447.12</v>
      </c>
      <c r="G51" s="108">
        <v>6000</v>
      </c>
      <c r="H51" s="108"/>
      <c r="I51" s="109">
        <f t="shared" si="3"/>
        <v>2682720</v>
      </c>
      <c r="J51" s="110"/>
      <c r="K51" s="54">
        <v>0.1</v>
      </c>
    </row>
    <row r="52" spans="1:11" s="16" customFormat="1" ht="30" customHeight="1" x14ac:dyDescent="0.45">
      <c r="A52" s="128" t="s">
        <v>216</v>
      </c>
      <c r="B52" s="129"/>
      <c r="C52" s="130"/>
      <c r="D52" s="125" t="s">
        <v>217</v>
      </c>
      <c r="E52" s="126"/>
      <c r="F52" s="20">
        <v>608</v>
      </c>
      <c r="G52" s="108">
        <v>1200</v>
      </c>
      <c r="H52" s="108"/>
      <c r="I52" s="109">
        <f t="shared" ref="I52" si="4">F52*G52</f>
        <v>729600</v>
      </c>
      <c r="J52" s="110"/>
      <c r="K52" s="54"/>
    </row>
    <row r="53" spans="1:11" s="16" customFormat="1" ht="30" customHeight="1" x14ac:dyDescent="0.45">
      <c r="A53" s="120" t="s">
        <v>29</v>
      </c>
      <c r="B53" s="121"/>
      <c r="C53" s="121"/>
      <c r="D53" s="107" t="s">
        <v>30</v>
      </c>
      <c r="E53" s="107"/>
      <c r="F53" s="29">
        <v>273.60000000000002</v>
      </c>
      <c r="G53" s="108">
        <v>300</v>
      </c>
      <c r="H53" s="108"/>
      <c r="I53" s="109">
        <f t="shared" si="3"/>
        <v>82080</v>
      </c>
      <c r="J53" s="110"/>
      <c r="K53" s="54">
        <v>0.1</v>
      </c>
    </row>
    <row r="54" spans="1:11" s="16" customFormat="1" ht="30" customHeight="1" x14ac:dyDescent="0.45">
      <c r="A54" s="105" t="s">
        <v>31</v>
      </c>
      <c r="B54" s="106"/>
      <c r="C54" s="106"/>
      <c r="D54" s="107"/>
      <c r="E54" s="107"/>
      <c r="F54" s="21" t="s">
        <v>17</v>
      </c>
      <c r="G54" s="108"/>
      <c r="H54" s="108"/>
      <c r="I54" s="113">
        <v>160000</v>
      </c>
      <c r="J54" s="114"/>
      <c r="K54" s="54">
        <v>0.1</v>
      </c>
    </row>
    <row r="55" spans="1:11" s="16" customFormat="1" ht="30" customHeight="1" x14ac:dyDescent="0.45">
      <c r="A55" s="105" t="s">
        <v>219</v>
      </c>
      <c r="B55" s="106"/>
      <c r="C55" s="106"/>
      <c r="D55" s="107" t="s">
        <v>220</v>
      </c>
      <c r="E55" s="107"/>
      <c r="F55" s="21">
        <v>200</v>
      </c>
      <c r="G55" s="108">
        <v>450</v>
      </c>
      <c r="H55" s="108"/>
      <c r="I55" s="109">
        <f t="shared" ref="I55:I57" si="5">F55*G55</f>
        <v>90000</v>
      </c>
      <c r="J55" s="110"/>
      <c r="K55" s="54">
        <v>0.1</v>
      </c>
    </row>
    <row r="56" spans="1:11" s="16" customFormat="1" ht="30" customHeight="1" x14ac:dyDescent="0.45">
      <c r="A56" s="105" t="s">
        <v>219</v>
      </c>
      <c r="B56" s="106"/>
      <c r="C56" s="106"/>
      <c r="D56" s="107" t="s">
        <v>221</v>
      </c>
      <c r="E56" s="107"/>
      <c r="F56" s="21">
        <v>200</v>
      </c>
      <c r="G56" s="108">
        <v>300</v>
      </c>
      <c r="H56" s="108"/>
      <c r="I56" s="109">
        <f t="shared" si="5"/>
        <v>60000</v>
      </c>
      <c r="J56" s="110"/>
      <c r="K56" s="54"/>
    </row>
    <row r="57" spans="1:11" s="16" customFormat="1" ht="30" customHeight="1" x14ac:dyDescent="0.45">
      <c r="A57" s="105" t="s">
        <v>219</v>
      </c>
      <c r="B57" s="106"/>
      <c r="C57" s="106"/>
      <c r="D57" s="107" t="s">
        <v>222</v>
      </c>
      <c r="E57" s="107"/>
      <c r="F57" s="21">
        <v>20</v>
      </c>
      <c r="G57" s="108">
        <v>2000</v>
      </c>
      <c r="H57" s="108"/>
      <c r="I57" s="109">
        <f t="shared" si="5"/>
        <v>40000</v>
      </c>
      <c r="J57" s="110"/>
      <c r="K57" s="54">
        <v>0.1</v>
      </c>
    </row>
    <row r="58" spans="1:11" s="16" customFormat="1" ht="30" customHeight="1" x14ac:dyDescent="0.45">
      <c r="A58" s="105" t="s">
        <v>32</v>
      </c>
      <c r="B58" s="106"/>
      <c r="C58" s="106"/>
      <c r="D58" s="107"/>
      <c r="E58" s="107"/>
      <c r="F58" s="24">
        <v>8</v>
      </c>
      <c r="G58" s="108">
        <v>105000</v>
      </c>
      <c r="H58" s="108"/>
      <c r="I58" s="109">
        <f t="shared" ref="I58" si="6">F58*G58</f>
        <v>840000</v>
      </c>
      <c r="J58" s="110"/>
      <c r="K58" s="54">
        <v>0.1</v>
      </c>
    </row>
    <row r="59" spans="1:11" s="16" customFormat="1" ht="30" customHeight="1" x14ac:dyDescent="0.45">
      <c r="A59" s="105" t="s">
        <v>24</v>
      </c>
      <c r="B59" s="106"/>
      <c r="C59" s="106"/>
      <c r="D59" s="107"/>
      <c r="E59" s="107"/>
      <c r="F59" s="23" t="s">
        <v>17</v>
      </c>
      <c r="G59" s="108">
        <v>60000</v>
      </c>
      <c r="H59" s="108"/>
      <c r="I59" s="113">
        <f>G59</f>
        <v>60000</v>
      </c>
      <c r="J59" s="114"/>
      <c r="K59" s="54">
        <v>0.1</v>
      </c>
    </row>
    <row r="60" spans="1:11" s="16" customFormat="1" ht="30" customHeight="1" x14ac:dyDescent="0.45">
      <c r="A60" s="136" t="s">
        <v>33</v>
      </c>
      <c r="B60" s="137"/>
      <c r="C60" s="137"/>
      <c r="D60" s="107"/>
      <c r="E60" s="107"/>
      <c r="F60" s="24"/>
      <c r="G60" s="108"/>
      <c r="H60" s="108"/>
      <c r="I60" s="134">
        <f>SUM(I50:J59)</f>
        <v>7971440</v>
      </c>
      <c r="J60" s="135"/>
      <c r="K60" s="54">
        <v>0.1</v>
      </c>
    </row>
    <row r="61" spans="1:11" ht="30" customHeight="1" x14ac:dyDescent="0.45">
      <c r="A61" s="105"/>
      <c r="B61" s="106"/>
      <c r="C61" s="106"/>
      <c r="D61" s="107"/>
      <c r="E61" s="107"/>
      <c r="F61" s="24"/>
      <c r="G61" s="108"/>
      <c r="H61" s="108"/>
      <c r="I61" s="113"/>
      <c r="J61" s="114"/>
      <c r="K61" s="55"/>
    </row>
    <row r="62" spans="1:11" ht="30" customHeight="1" x14ac:dyDescent="0.45">
      <c r="A62" s="105"/>
      <c r="B62" s="106"/>
      <c r="C62" s="106"/>
      <c r="D62" s="107"/>
      <c r="E62" s="107"/>
      <c r="F62" s="24"/>
      <c r="G62" s="108"/>
      <c r="H62" s="108"/>
      <c r="I62" s="113"/>
      <c r="J62" s="114"/>
      <c r="K62" s="55"/>
    </row>
    <row r="63" spans="1:11" ht="30" customHeight="1" x14ac:dyDescent="0.45">
      <c r="A63" s="143" t="s">
        <v>34</v>
      </c>
      <c r="B63" s="144"/>
      <c r="C63" s="145"/>
      <c r="D63" s="125"/>
      <c r="E63" s="126"/>
      <c r="F63" s="24"/>
      <c r="G63" s="111"/>
      <c r="H63" s="112"/>
      <c r="I63" s="109"/>
      <c r="J63" s="110"/>
      <c r="K63" s="55"/>
    </row>
    <row r="64" spans="1:11" ht="30" customHeight="1" x14ac:dyDescent="0.45">
      <c r="A64" s="122" t="s">
        <v>35</v>
      </c>
      <c r="B64" s="123"/>
      <c r="C64" s="124"/>
      <c r="D64" s="125"/>
      <c r="E64" s="126"/>
      <c r="F64" s="22">
        <v>3</v>
      </c>
      <c r="G64" s="111">
        <v>32000</v>
      </c>
      <c r="H64" s="112"/>
      <c r="I64" s="109">
        <f t="shared" ref="I64:I65" si="7">F64*G64</f>
        <v>96000</v>
      </c>
      <c r="J64" s="110"/>
      <c r="K64" s="54">
        <v>0.1</v>
      </c>
    </row>
    <row r="65" spans="1:11" ht="30" customHeight="1" x14ac:dyDescent="0.45">
      <c r="A65" s="128" t="s">
        <v>36</v>
      </c>
      <c r="B65" s="129"/>
      <c r="C65" s="130"/>
      <c r="D65" s="125"/>
      <c r="E65" s="126"/>
      <c r="F65" s="22">
        <v>130</v>
      </c>
      <c r="G65" s="111">
        <v>26000</v>
      </c>
      <c r="H65" s="112"/>
      <c r="I65" s="109">
        <f t="shared" si="7"/>
        <v>3380000</v>
      </c>
      <c r="J65" s="110"/>
      <c r="K65" s="54">
        <v>0.1</v>
      </c>
    </row>
    <row r="66" spans="1:11" ht="30" customHeight="1" x14ac:dyDescent="0.45">
      <c r="A66" s="136" t="s">
        <v>37</v>
      </c>
      <c r="B66" s="137"/>
      <c r="C66" s="137"/>
      <c r="D66" s="107"/>
      <c r="E66" s="107"/>
      <c r="F66" s="24"/>
      <c r="G66" s="108"/>
      <c r="H66" s="108"/>
      <c r="I66" s="134">
        <f>SUM(I64:J65)</f>
        <v>3476000</v>
      </c>
      <c r="J66" s="135"/>
      <c r="K66" s="54">
        <v>0.1</v>
      </c>
    </row>
    <row r="67" spans="1:11" ht="30" customHeight="1" x14ac:dyDescent="0.45">
      <c r="A67" s="136" t="s">
        <v>38</v>
      </c>
      <c r="B67" s="137"/>
      <c r="C67" s="137"/>
      <c r="D67" s="107"/>
      <c r="E67" s="107"/>
      <c r="F67" s="24"/>
      <c r="G67" s="108"/>
      <c r="H67" s="108"/>
      <c r="I67" s="134">
        <f>I47+I60+I66</f>
        <v>21077840</v>
      </c>
      <c r="J67" s="135"/>
      <c r="K67" s="54">
        <v>0.1</v>
      </c>
    </row>
    <row r="68" spans="1:11" ht="30" customHeight="1" x14ac:dyDescent="0.45">
      <c r="A68" s="205" t="s">
        <v>39</v>
      </c>
      <c r="B68" s="206"/>
      <c r="C68" s="207"/>
      <c r="D68" s="208"/>
      <c r="E68" s="209"/>
      <c r="F68" s="30">
        <v>0.1</v>
      </c>
      <c r="G68" s="210"/>
      <c r="H68" s="211"/>
      <c r="I68" s="166">
        <f>I67*F68</f>
        <v>2107784</v>
      </c>
      <c r="J68" s="167"/>
      <c r="K68" s="54">
        <v>0.1</v>
      </c>
    </row>
    <row r="69" spans="1:11" ht="30" customHeight="1" thickBot="1" x14ac:dyDescent="0.5">
      <c r="A69" s="105"/>
      <c r="B69" s="106"/>
      <c r="C69" s="106"/>
      <c r="D69" s="107"/>
      <c r="E69" s="107"/>
      <c r="F69" s="24"/>
      <c r="G69" s="108"/>
      <c r="H69" s="108"/>
      <c r="I69" s="134">
        <f>SUM(I67:J68)</f>
        <v>23185624</v>
      </c>
      <c r="J69" s="135"/>
      <c r="K69" s="56">
        <v>0.1</v>
      </c>
    </row>
    <row r="70" spans="1:11" ht="30" customHeight="1" thickBot="1" x14ac:dyDescent="0.5">
      <c r="A70" s="139" t="s">
        <v>40</v>
      </c>
      <c r="B70" s="140"/>
      <c r="C70" s="140"/>
      <c r="D70" s="140"/>
      <c r="E70" s="140"/>
      <c r="F70" s="31"/>
      <c r="G70" s="31"/>
      <c r="H70" s="32"/>
      <c r="I70" s="150">
        <f>SUM(I69:J69)</f>
        <v>23185624</v>
      </c>
      <c r="J70" s="151"/>
      <c r="K70" s="57">
        <v>0.1</v>
      </c>
    </row>
    <row r="71" spans="1:11" ht="30" customHeight="1" x14ac:dyDescent="0.45">
      <c r="A71" s="11"/>
      <c r="B71" s="11"/>
      <c r="C71" s="11"/>
      <c r="D71" s="11"/>
      <c r="E71" s="11"/>
      <c r="F71" s="33"/>
      <c r="G71" s="33"/>
      <c r="H71" s="33"/>
      <c r="I71" s="34"/>
      <c r="J71" s="34"/>
      <c r="K71" s="51"/>
    </row>
    <row r="72" spans="1:11" ht="30" customHeight="1" thickBot="1" x14ac:dyDescent="0.5">
      <c r="A72" s="180" t="s">
        <v>41</v>
      </c>
      <c r="B72" s="180"/>
      <c r="C72" s="180"/>
      <c r="D72" s="180"/>
      <c r="E72" s="180"/>
      <c r="F72" s="36"/>
      <c r="G72" s="16"/>
      <c r="H72" s="16"/>
      <c r="I72" s="152"/>
      <c r="J72" s="152"/>
      <c r="K72" s="51"/>
    </row>
    <row r="73" spans="1:11" ht="30" customHeight="1" thickBot="1" x14ac:dyDescent="0.5">
      <c r="A73" s="153" t="s">
        <v>8</v>
      </c>
      <c r="B73" s="153"/>
      <c r="C73" s="153"/>
      <c r="D73" s="153" t="s">
        <v>9</v>
      </c>
      <c r="E73" s="153"/>
      <c r="F73" s="17" t="s">
        <v>10</v>
      </c>
      <c r="G73" s="153" t="s">
        <v>11</v>
      </c>
      <c r="H73" s="153"/>
      <c r="I73" s="153" t="s">
        <v>12</v>
      </c>
      <c r="J73" s="154"/>
      <c r="K73" s="52" t="s">
        <v>176</v>
      </c>
    </row>
    <row r="74" spans="1:11" ht="30" customHeight="1" x14ac:dyDescent="0.45">
      <c r="A74" s="131" t="s">
        <v>42</v>
      </c>
      <c r="B74" s="132"/>
      <c r="C74" s="132"/>
      <c r="D74" s="133"/>
      <c r="E74" s="133"/>
      <c r="F74" s="18">
        <v>1402</v>
      </c>
      <c r="G74" s="148">
        <v>300</v>
      </c>
      <c r="H74" s="148"/>
      <c r="I74" s="148">
        <f>F74*G74</f>
        <v>420600</v>
      </c>
      <c r="J74" s="149"/>
      <c r="K74" s="58">
        <v>0.1</v>
      </c>
    </row>
    <row r="75" spans="1:11" ht="30" customHeight="1" x14ac:dyDescent="0.45">
      <c r="A75" s="120" t="s">
        <v>43</v>
      </c>
      <c r="B75" s="121"/>
      <c r="C75" s="121"/>
      <c r="D75" s="107"/>
      <c r="E75" s="107"/>
      <c r="F75" s="37">
        <v>1</v>
      </c>
      <c r="G75" s="113">
        <v>8000</v>
      </c>
      <c r="H75" s="113"/>
      <c r="I75" s="113">
        <f>F75*G75</f>
        <v>8000</v>
      </c>
      <c r="J75" s="114"/>
      <c r="K75" s="54">
        <v>0.1</v>
      </c>
    </row>
    <row r="76" spans="1:11" ht="30" customHeight="1" x14ac:dyDescent="0.45">
      <c r="A76" s="120" t="s">
        <v>44</v>
      </c>
      <c r="B76" s="121"/>
      <c r="C76" s="121"/>
      <c r="D76" s="107"/>
      <c r="E76" s="107"/>
      <c r="F76" s="37">
        <v>1</v>
      </c>
      <c r="G76" s="113">
        <v>12000</v>
      </c>
      <c r="H76" s="113"/>
      <c r="I76" s="113">
        <f t="shared" ref="I76:I84" si="8">F76*G76</f>
        <v>12000</v>
      </c>
      <c r="J76" s="114"/>
      <c r="K76" s="54">
        <v>0.1</v>
      </c>
    </row>
    <row r="77" spans="1:11" ht="30" customHeight="1" x14ac:dyDescent="0.45">
      <c r="A77" s="120" t="s">
        <v>45</v>
      </c>
      <c r="B77" s="121"/>
      <c r="C77" s="121"/>
      <c r="D77" s="107"/>
      <c r="E77" s="107"/>
      <c r="F77" s="37">
        <v>2</v>
      </c>
      <c r="G77" s="113">
        <v>3000</v>
      </c>
      <c r="H77" s="113"/>
      <c r="I77" s="113">
        <f t="shared" si="8"/>
        <v>6000</v>
      </c>
      <c r="J77" s="114"/>
      <c r="K77" s="54">
        <v>0.1</v>
      </c>
    </row>
    <row r="78" spans="1:11" ht="30" customHeight="1" x14ac:dyDescent="0.45">
      <c r="A78" s="120" t="s">
        <v>46</v>
      </c>
      <c r="B78" s="121"/>
      <c r="C78" s="121"/>
      <c r="D78" s="107"/>
      <c r="E78" s="107"/>
      <c r="F78" s="37">
        <v>1</v>
      </c>
      <c r="G78" s="113">
        <v>1200</v>
      </c>
      <c r="H78" s="113"/>
      <c r="I78" s="113">
        <f t="shared" si="8"/>
        <v>1200</v>
      </c>
      <c r="J78" s="114"/>
      <c r="K78" s="54">
        <v>0.1</v>
      </c>
    </row>
    <row r="79" spans="1:11" ht="30" customHeight="1" x14ac:dyDescent="0.45">
      <c r="A79" s="120" t="s">
        <v>47</v>
      </c>
      <c r="B79" s="121"/>
      <c r="C79" s="121"/>
      <c r="D79" s="107"/>
      <c r="E79" s="107"/>
      <c r="F79" s="37">
        <v>4</v>
      </c>
      <c r="G79" s="113">
        <v>3500</v>
      </c>
      <c r="H79" s="113"/>
      <c r="I79" s="113">
        <f t="shared" si="8"/>
        <v>14000</v>
      </c>
      <c r="J79" s="114"/>
      <c r="K79" s="54">
        <v>0.1</v>
      </c>
    </row>
    <row r="80" spans="1:11" ht="30" customHeight="1" x14ac:dyDescent="0.45">
      <c r="A80" s="120" t="s">
        <v>48</v>
      </c>
      <c r="B80" s="121"/>
      <c r="C80" s="121"/>
      <c r="D80" s="107"/>
      <c r="E80" s="107"/>
      <c r="F80" s="37">
        <v>8</v>
      </c>
      <c r="G80" s="113">
        <v>1200</v>
      </c>
      <c r="H80" s="113"/>
      <c r="I80" s="113">
        <f t="shared" si="8"/>
        <v>9600</v>
      </c>
      <c r="J80" s="114"/>
      <c r="K80" s="54">
        <v>0.1</v>
      </c>
    </row>
    <row r="81" spans="1:11" ht="30" customHeight="1" x14ac:dyDescent="0.45">
      <c r="A81" s="120" t="s">
        <v>172</v>
      </c>
      <c r="B81" s="121"/>
      <c r="C81" s="121"/>
      <c r="D81" s="204" t="s">
        <v>173</v>
      </c>
      <c r="E81" s="204"/>
      <c r="F81" s="19" t="s">
        <v>49</v>
      </c>
      <c r="G81" s="113"/>
      <c r="H81" s="113"/>
      <c r="I81" s="113">
        <v>620000</v>
      </c>
      <c r="J81" s="114"/>
      <c r="K81" s="54">
        <v>0.1</v>
      </c>
    </row>
    <row r="82" spans="1:11" ht="30" customHeight="1" x14ac:dyDescent="0.45">
      <c r="A82" s="120" t="s">
        <v>50</v>
      </c>
      <c r="B82" s="121"/>
      <c r="C82" s="121"/>
      <c r="D82" s="107"/>
      <c r="E82" s="107"/>
      <c r="F82" s="37">
        <v>8</v>
      </c>
      <c r="G82" s="113">
        <v>3600</v>
      </c>
      <c r="H82" s="113"/>
      <c r="I82" s="113">
        <f t="shared" si="8"/>
        <v>28800</v>
      </c>
      <c r="J82" s="114"/>
      <c r="K82" s="54">
        <v>0.1</v>
      </c>
    </row>
    <row r="83" spans="1:11" ht="30" customHeight="1" x14ac:dyDescent="0.45">
      <c r="A83" s="120" t="s">
        <v>51</v>
      </c>
      <c r="B83" s="121"/>
      <c r="C83" s="121"/>
      <c r="D83" s="107"/>
      <c r="E83" s="107"/>
      <c r="F83" s="37">
        <v>8</v>
      </c>
      <c r="G83" s="113">
        <v>3000</v>
      </c>
      <c r="H83" s="113"/>
      <c r="I83" s="113">
        <f t="shared" si="8"/>
        <v>24000</v>
      </c>
      <c r="J83" s="114"/>
      <c r="K83" s="54">
        <v>0.1</v>
      </c>
    </row>
    <row r="84" spans="1:11" s="16" customFormat="1" ht="30" customHeight="1" x14ac:dyDescent="0.45">
      <c r="A84" s="120" t="s">
        <v>52</v>
      </c>
      <c r="B84" s="121"/>
      <c r="C84" s="121"/>
      <c r="D84" s="107"/>
      <c r="E84" s="107"/>
      <c r="F84" s="37">
        <v>8</v>
      </c>
      <c r="G84" s="113">
        <v>1000</v>
      </c>
      <c r="H84" s="113"/>
      <c r="I84" s="113">
        <f t="shared" si="8"/>
        <v>8000</v>
      </c>
      <c r="J84" s="114"/>
      <c r="K84" s="54">
        <v>0.1</v>
      </c>
    </row>
    <row r="85" spans="1:11" s="16" customFormat="1" ht="30" customHeight="1" x14ac:dyDescent="0.45">
      <c r="A85" s="120" t="s">
        <v>53</v>
      </c>
      <c r="B85" s="121"/>
      <c r="C85" s="121"/>
      <c r="D85" s="204" t="s">
        <v>174</v>
      </c>
      <c r="E85" s="204"/>
      <c r="F85" s="19" t="s">
        <v>49</v>
      </c>
      <c r="G85" s="113"/>
      <c r="H85" s="113"/>
      <c r="I85" s="113">
        <v>562000</v>
      </c>
      <c r="J85" s="114"/>
      <c r="K85" s="54">
        <v>0.1</v>
      </c>
    </row>
    <row r="86" spans="1:11" s="16" customFormat="1" ht="30" customHeight="1" x14ac:dyDescent="0.45">
      <c r="A86" s="120" t="s">
        <v>54</v>
      </c>
      <c r="B86" s="121"/>
      <c r="C86" s="121"/>
      <c r="D86" s="107"/>
      <c r="E86" s="107"/>
      <c r="F86" s="19" t="s">
        <v>49</v>
      </c>
      <c r="G86" s="113"/>
      <c r="H86" s="113"/>
      <c r="I86" s="113">
        <v>375000</v>
      </c>
      <c r="J86" s="114"/>
      <c r="K86" s="54">
        <v>0.1</v>
      </c>
    </row>
    <row r="87" spans="1:11" s="16" customFormat="1" ht="30" customHeight="1" x14ac:dyDescent="0.45">
      <c r="A87" s="120" t="s">
        <v>55</v>
      </c>
      <c r="B87" s="121"/>
      <c r="C87" s="121"/>
      <c r="D87" s="107"/>
      <c r="E87" s="107"/>
      <c r="F87" s="19" t="s">
        <v>49</v>
      </c>
      <c r="G87" s="113"/>
      <c r="H87" s="113"/>
      <c r="I87" s="113">
        <v>250000</v>
      </c>
      <c r="J87" s="114"/>
      <c r="K87" s="54">
        <v>0.1</v>
      </c>
    </row>
    <row r="88" spans="1:11" s="16" customFormat="1" ht="30" customHeight="1" x14ac:dyDescent="0.45">
      <c r="A88" s="120" t="s">
        <v>56</v>
      </c>
      <c r="B88" s="121"/>
      <c r="C88" s="121"/>
      <c r="D88" s="107"/>
      <c r="E88" s="107"/>
      <c r="F88" s="19" t="s">
        <v>49</v>
      </c>
      <c r="G88" s="113"/>
      <c r="H88" s="113"/>
      <c r="I88" s="113">
        <v>375000</v>
      </c>
      <c r="J88" s="114"/>
      <c r="K88" s="54">
        <v>0.1</v>
      </c>
    </row>
    <row r="89" spans="1:11" s="16" customFormat="1" ht="30" customHeight="1" x14ac:dyDescent="0.45">
      <c r="A89" s="120" t="s">
        <v>53</v>
      </c>
      <c r="B89" s="121"/>
      <c r="C89" s="121"/>
      <c r="D89" s="107"/>
      <c r="E89" s="107"/>
      <c r="F89" s="19" t="s">
        <v>49</v>
      </c>
      <c r="G89" s="113"/>
      <c r="H89" s="113"/>
      <c r="I89" s="113">
        <v>812500</v>
      </c>
      <c r="J89" s="114"/>
      <c r="K89" s="54">
        <v>0.1</v>
      </c>
    </row>
    <row r="90" spans="1:11" s="16" customFormat="1" ht="30" customHeight="1" x14ac:dyDescent="0.45">
      <c r="A90" s="162" t="s">
        <v>54</v>
      </c>
      <c r="B90" s="163"/>
      <c r="C90" s="163"/>
      <c r="D90" s="164"/>
      <c r="E90" s="164"/>
      <c r="F90" s="19" t="s">
        <v>49</v>
      </c>
      <c r="G90" s="203"/>
      <c r="H90" s="203"/>
      <c r="I90" s="113">
        <v>162500</v>
      </c>
      <c r="J90" s="114"/>
      <c r="K90" s="54">
        <v>0.1</v>
      </c>
    </row>
    <row r="91" spans="1:11" s="16" customFormat="1" ht="30" customHeight="1" x14ac:dyDescent="0.45">
      <c r="A91" s="105" t="s">
        <v>57</v>
      </c>
      <c r="B91" s="106"/>
      <c r="C91" s="106"/>
      <c r="D91" s="107"/>
      <c r="E91" s="107"/>
      <c r="F91" s="21" t="s">
        <v>17</v>
      </c>
      <c r="G91" s="108"/>
      <c r="H91" s="108"/>
      <c r="I91" s="113">
        <v>200000</v>
      </c>
      <c r="J91" s="114"/>
      <c r="K91" s="54">
        <v>0.1</v>
      </c>
    </row>
    <row r="92" spans="1:11" s="16" customFormat="1" ht="30" customHeight="1" x14ac:dyDescent="0.45">
      <c r="A92" s="155" t="s">
        <v>58</v>
      </c>
      <c r="B92" s="156"/>
      <c r="C92" s="156"/>
      <c r="D92" s="197"/>
      <c r="E92" s="197"/>
      <c r="F92" s="38"/>
      <c r="G92" s="202"/>
      <c r="H92" s="202"/>
      <c r="I92" s="134">
        <f>SUM(I74:J91)</f>
        <v>3889200</v>
      </c>
      <c r="J92" s="135"/>
      <c r="K92" s="54">
        <v>0.1</v>
      </c>
    </row>
    <row r="93" spans="1:11" s="16" customFormat="1" ht="30" customHeight="1" x14ac:dyDescent="0.45">
      <c r="A93" s="143" t="s">
        <v>59</v>
      </c>
      <c r="B93" s="144"/>
      <c r="C93" s="145"/>
      <c r="D93" s="197"/>
      <c r="E93" s="197"/>
      <c r="F93" s="39">
        <v>0.1</v>
      </c>
      <c r="G93" s="198"/>
      <c r="H93" s="199"/>
      <c r="I93" s="200">
        <f>I92*F93</f>
        <v>388920</v>
      </c>
      <c r="J93" s="201"/>
      <c r="K93" s="54">
        <v>0.1</v>
      </c>
    </row>
    <row r="94" spans="1:11" s="16" customFormat="1" ht="30" customHeight="1" thickBot="1" x14ac:dyDescent="0.5">
      <c r="A94" s="143" t="s">
        <v>60</v>
      </c>
      <c r="B94" s="144"/>
      <c r="C94" s="145"/>
      <c r="D94" s="197"/>
      <c r="E94" s="197"/>
      <c r="F94" s="38"/>
      <c r="G94" s="198"/>
      <c r="H94" s="199"/>
      <c r="I94" s="200">
        <f>SUM(I92:J93)</f>
        <v>4278120</v>
      </c>
      <c r="J94" s="201"/>
      <c r="K94" s="54">
        <v>0.1</v>
      </c>
    </row>
    <row r="95" spans="1:11" s="16" customFormat="1" ht="30" customHeight="1" thickBot="1" x14ac:dyDescent="0.5">
      <c r="A95" s="139" t="s">
        <v>61</v>
      </c>
      <c r="B95" s="140"/>
      <c r="C95" s="140"/>
      <c r="D95" s="140"/>
      <c r="E95" s="140"/>
      <c r="F95" s="31"/>
      <c r="G95" s="31"/>
      <c r="H95" s="32"/>
      <c r="I95" s="195">
        <f>I94</f>
        <v>4278120</v>
      </c>
      <c r="J95" s="196"/>
      <c r="K95" s="57">
        <v>0.1</v>
      </c>
    </row>
    <row r="96" spans="1:11" s="16" customFormat="1" ht="30" customHeight="1" x14ac:dyDescent="0.45">
      <c r="A96" s="11"/>
      <c r="B96" s="11"/>
      <c r="C96" s="11"/>
      <c r="D96" s="11"/>
      <c r="E96" s="11"/>
      <c r="F96" s="33"/>
      <c r="G96" s="33"/>
      <c r="H96" s="33"/>
      <c r="I96" s="34"/>
      <c r="J96" s="34"/>
      <c r="K96" s="51"/>
    </row>
    <row r="97" spans="1:11" s="16" customFormat="1" ht="30" customHeight="1" thickBot="1" x14ac:dyDescent="0.5">
      <c r="A97" s="193" t="s">
        <v>62</v>
      </c>
      <c r="B97" s="193"/>
      <c r="C97" s="193"/>
      <c r="D97" s="11"/>
      <c r="E97" s="11"/>
      <c r="F97" s="33"/>
      <c r="G97" s="33"/>
      <c r="H97" s="33"/>
      <c r="I97" s="34"/>
      <c r="J97" s="34"/>
      <c r="K97" s="51"/>
    </row>
    <row r="98" spans="1:11" s="16" customFormat="1" ht="30" customHeight="1" thickBot="1" x14ac:dyDescent="0.5">
      <c r="A98" s="194" t="s">
        <v>8</v>
      </c>
      <c r="B98" s="153"/>
      <c r="C98" s="153"/>
      <c r="D98" s="153" t="s">
        <v>9</v>
      </c>
      <c r="E98" s="153"/>
      <c r="F98" s="17" t="s">
        <v>10</v>
      </c>
      <c r="G98" s="153" t="s">
        <v>11</v>
      </c>
      <c r="H98" s="153"/>
      <c r="I98" s="153" t="s">
        <v>12</v>
      </c>
      <c r="J98" s="154"/>
      <c r="K98" s="52" t="s">
        <v>176</v>
      </c>
    </row>
    <row r="99" spans="1:11" s="16" customFormat="1" ht="30" customHeight="1" x14ac:dyDescent="0.45">
      <c r="A99" s="120" t="s">
        <v>42</v>
      </c>
      <c r="B99" s="121"/>
      <c r="C99" s="121"/>
      <c r="D99" s="107"/>
      <c r="E99" s="107"/>
      <c r="F99" s="40">
        <v>600</v>
      </c>
      <c r="G99" s="113">
        <v>300</v>
      </c>
      <c r="H99" s="113"/>
      <c r="I99" s="113">
        <f>F99*G99</f>
        <v>180000</v>
      </c>
      <c r="J99" s="114"/>
      <c r="K99" s="58">
        <v>0.1</v>
      </c>
    </row>
    <row r="100" spans="1:11" s="16" customFormat="1" ht="30" customHeight="1" x14ac:dyDescent="0.45">
      <c r="A100" s="128" t="s">
        <v>171</v>
      </c>
      <c r="B100" s="129"/>
      <c r="C100" s="130"/>
      <c r="D100" s="125"/>
      <c r="E100" s="126"/>
      <c r="F100" s="20">
        <v>102</v>
      </c>
      <c r="G100" s="108">
        <v>2500</v>
      </c>
      <c r="H100" s="108"/>
      <c r="I100" s="113">
        <f t="shared" ref="I100" si="9">F100*G100</f>
        <v>255000</v>
      </c>
      <c r="J100" s="114"/>
      <c r="K100" s="54">
        <v>0.1</v>
      </c>
    </row>
    <row r="101" spans="1:11" s="16" customFormat="1" ht="30" customHeight="1" x14ac:dyDescent="0.45">
      <c r="A101" s="120" t="s">
        <v>20</v>
      </c>
      <c r="B101" s="121"/>
      <c r="C101" s="121"/>
      <c r="D101" s="107"/>
      <c r="E101" s="107"/>
      <c r="F101" s="40">
        <v>4</v>
      </c>
      <c r="G101" s="113">
        <v>1200</v>
      </c>
      <c r="H101" s="113"/>
      <c r="I101" s="113">
        <f t="shared" ref="I101:I103" si="10">F101*G101</f>
        <v>4800</v>
      </c>
      <c r="J101" s="114"/>
      <c r="K101" s="54">
        <v>0.1</v>
      </c>
    </row>
    <row r="102" spans="1:11" s="16" customFormat="1" ht="30" customHeight="1" x14ac:dyDescent="0.45">
      <c r="A102" s="120" t="s">
        <v>63</v>
      </c>
      <c r="B102" s="121"/>
      <c r="C102" s="121"/>
      <c r="D102" s="107"/>
      <c r="E102" s="107"/>
      <c r="F102" s="40">
        <v>12</v>
      </c>
      <c r="G102" s="113">
        <v>1400</v>
      </c>
      <c r="H102" s="113"/>
      <c r="I102" s="113">
        <f t="shared" si="10"/>
        <v>16800</v>
      </c>
      <c r="J102" s="114"/>
      <c r="K102" s="54">
        <v>0.1</v>
      </c>
    </row>
    <row r="103" spans="1:11" s="16" customFormat="1" ht="30" customHeight="1" x14ac:dyDescent="0.45">
      <c r="A103" s="120" t="s">
        <v>64</v>
      </c>
      <c r="B103" s="121"/>
      <c r="C103" s="121"/>
      <c r="D103" s="107"/>
      <c r="E103" s="107"/>
      <c r="F103" s="40">
        <v>160</v>
      </c>
      <c r="G103" s="113">
        <v>300</v>
      </c>
      <c r="H103" s="113"/>
      <c r="I103" s="113">
        <f t="shared" si="10"/>
        <v>48000</v>
      </c>
      <c r="J103" s="114"/>
      <c r="K103" s="54">
        <v>0.1</v>
      </c>
    </row>
    <row r="104" spans="1:11" s="16" customFormat="1" ht="30" customHeight="1" x14ac:dyDescent="0.45">
      <c r="A104" s="120" t="s">
        <v>65</v>
      </c>
      <c r="B104" s="121"/>
      <c r="C104" s="121"/>
      <c r="D104" s="107"/>
      <c r="E104" s="107"/>
      <c r="F104" s="40" t="s">
        <v>17</v>
      </c>
      <c r="G104" s="113"/>
      <c r="H104" s="113"/>
      <c r="I104" s="113">
        <v>280000</v>
      </c>
      <c r="J104" s="114"/>
      <c r="K104" s="54">
        <v>0.1</v>
      </c>
    </row>
    <row r="105" spans="1:11" s="16" customFormat="1" ht="30" customHeight="1" x14ac:dyDescent="0.45">
      <c r="A105" s="120" t="s">
        <v>54</v>
      </c>
      <c r="B105" s="121"/>
      <c r="C105" s="121"/>
      <c r="D105" s="107"/>
      <c r="E105" s="107"/>
      <c r="F105" s="40">
        <v>2</v>
      </c>
      <c r="G105" s="113">
        <v>66000</v>
      </c>
      <c r="H105" s="113"/>
      <c r="I105" s="113">
        <f t="shared" ref="I105" si="11">F105*G105</f>
        <v>132000</v>
      </c>
      <c r="J105" s="114"/>
      <c r="K105" s="54">
        <v>0.1</v>
      </c>
    </row>
    <row r="106" spans="1:11" s="16" customFormat="1" ht="30" customHeight="1" x14ac:dyDescent="0.45">
      <c r="A106" s="122" t="s">
        <v>66</v>
      </c>
      <c r="B106" s="123"/>
      <c r="C106" s="124"/>
      <c r="D106" s="125"/>
      <c r="E106" s="126"/>
      <c r="F106" s="40" t="s">
        <v>17</v>
      </c>
      <c r="G106" s="109"/>
      <c r="H106" s="127"/>
      <c r="I106" s="109">
        <v>200000</v>
      </c>
      <c r="J106" s="110"/>
      <c r="K106" s="54">
        <v>0.1</v>
      </c>
    </row>
    <row r="107" spans="1:11" s="16" customFormat="1" ht="30" customHeight="1" x14ac:dyDescent="0.45">
      <c r="A107" s="120" t="s">
        <v>60</v>
      </c>
      <c r="B107" s="121"/>
      <c r="C107" s="121"/>
      <c r="D107" s="107"/>
      <c r="E107" s="107"/>
      <c r="F107" s="40"/>
      <c r="G107" s="192"/>
      <c r="H107" s="192"/>
      <c r="I107" s="113">
        <f>SUM(I99:J106)</f>
        <v>1116600</v>
      </c>
      <c r="J107" s="114"/>
      <c r="K107" s="54">
        <v>0.1</v>
      </c>
    </row>
    <row r="108" spans="1:11" s="16" customFormat="1" ht="30" customHeight="1" thickBot="1" x14ac:dyDescent="0.5">
      <c r="A108" s="181" t="s">
        <v>67</v>
      </c>
      <c r="B108" s="182"/>
      <c r="C108" s="182"/>
      <c r="D108" s="183"/>
      <c r="E108" s="183"/>
      <c r="F108" s="41">
        <v>0.1</v>
      </c>
      <c r="G108" s="184"/>
      <c r="H108" s="184"/>
      <c r="I108" s="185">
        <f>I107*F108</f>
        <v>111660</v>
      </c>
      <c r="J108" s="186"/>
      <c r="K108" s="56">
        <v>0.1</v>
      </c>
    </row>
    <row r="109" spans="1:11" s="16" customFormat="1" ht="30" customHeight="1" thickBot="1" x14ac:dyDescent="0.5">
      <c r="A109" s="187" t="s">
        <v>68</v>
      </c>
      <c r="B109" s="188"/>
      <c r="C109" s="188"/>
      <c r="D109" s="188"/>
      <c r="E109" s="188"/>
      <c r="F109" s="42"/>
      <c r="G109" s="189"/>
      <c r="H109" s="189"/>
      <c r="I109" s="190">
        <f>SUM(I107:J108)</f>
        <v>1228260</v>
      </c>
      <c r="J109" s="191"/>
      <c r="K109" s="57">
        <v>0.1</v>
      </c>
    </row>
    <row r="110" spans="1:11" s="16" customFormat="1" ht="30" customHeight="1" x14ac:dyDescent="0.45">
      <c r="A110" s="177"/>
      <c r="B110" s="177"/>
      <c r="C110" s="177"/>
      <c r="D110" s="177"/>
      <c r="E110" s="177"/>
      <c r="F110" s="43"/>
      <c r="G110" s="178"/>
      <c r="H110" s="178"/>
      <c r="I110" s="179"/>
      <c r="J110" s="179"/>
      <c r="K110" s="59"/>
    </row>
    <row r="111" spans="1:11" s="16" customFormat="1" ht="30" customHeight="1" thickBot="1" x14ac:dyDescent="0.5">
      <c r="A111" s="180" t="s">
        <v>69</v>
      </c>
      <c r="B111" s="180"/>
      <c r="C111" s="180"/>
      <c r="D111" s="180"/>
      <c r="E111" s="180"/>
      <c r="F111" s="15"/>
      <c r="I111" s="44"/>
      <c r="J111" s="44"/>
      <c r="K111" s="51"/>
    </row>
    <row r="112" spans="1:11" s="16" customFormat="1" ht="30" customHeight="1" thickBot="1" x14ac:dyDescent="0.5">
      <c r="A112" s="153" t="s">
        <v>8</v>
      </c>
      <c r="B112" s="153"/>
      <c r="C112" s="153"/>
      <c r="D112" s="153" t="s">
        <v>9</v>
      </c>
      <c r="E112" s="153"/>
      <c r="F112" s="17" t="s">
        <v>10</v>
      </c>
      <c r="G112" s="153" t="s">
        <v>11</v>
      </c>
      <c r="H112" s="153"/>
      <c r="I112" s="153" t="s">
        <v>12</v>
      </c>
      <c r="J112" s="154"/>
      <c r="K112" s="52" t="s">
        <v>176</v>
      </c>
    </row>
    <row r="113" spans="1:11" s="16" customFormat="1" ht="30" customHeight="1" x14ac:dyDescent="0.45">
      <c r="A113" s="131" t="s">
        <v>70</v>
      </c>
      <c r="B113" s="132"/>
      <c r="C113" s="132"/>
      <c r="D113" s="133"/>
      <c r="E113" s="133"/>
      <c r="F113" s="45"/>
      <c r="G113" s="148"/>
      <c r="H113" s="148"/>
      <c r="I113" s="148"/>
      <c r="J113" s="149"/>
      <c r="K113" s="58">
        <v>0.1</v>
      </c>
    </row>
    <row r="114" spans="1:11" s="16" customFormat="1" ht="30" customHeight="1" x14ac:dyDescent="0.45">
      <c r="A114" s="105" t="s">
        <v>71</v>
      </c>
      <c r="B114" s="106"/>
      <c r="C114" s="106"/>
      <c r="D114" s="107"/>
      <c r="E114" s="107"/>
      <c r="F114" s="22">
        <v>4</v>
      </c>
      <c r="G114" s="108">
        <v>10000</v>
      </c>
      <c r="H114" s="108"/>
      <c r="I114" s="113">
        <f>F114*G114</f>
        <v>40000</v>
      </c>
      <c r="J114" s="114"/>
      <c r="K114" s="54">
        <v>0.1</v>
      </c>
    </row>
    <row r="115" spans="1:11" s="16" customFormat="1" ht="30" customHeight="1" x14ac:dyDescent="0.45">
      <c r="A115" s="105" t="s">
        <v>72</v>
      </c>
      <c r="B115" s="106"/>
      <c r="C115" s="106"/>
      <c r="D115" s="107"/>
      <c r="E115" s="107"/>
      <c r="F115" s="22">
        <v>1</v>
      </c>
      <c r="G115" s="108">
        <v>18000</v>
      </c>
      <c r="H115" s="108"/>
      <c r="I115" s="113">
        <f>F115*G115</f>
        <v>18000</v>
      </c>
      <c r="J115" s="114"/>
      <c r="K115" s="54">
        <v>0.1</v>
      </c>
    </row>
    <row r="116" spans="1:11" s="16" customFormat="1" ht="30" customHeight="1" x14ac:dyDescent="0.45">
      <c r="A116" s="105" t="s">
        <v>73</v>
      </c>
      <c r="B116" s="106"/>
      <c r="C116" s="106"/>
      <c r="D116" s="107"/>
      <c r="E116" s="107"/>
      <c r="F116" s="22">
        <v>2</v>
      </c>
      <c r="G116" s="111">
        <v>3600</v>
      </c>
      <c r="H116" s="112"/>
      <c r="I116" s="109">
        <f t="shared" ref="I116:I132" si="12">F116*G116</f>
        <v>7200</v>
      </c>
      <c r="J116" s="110"/>
      <c r="K116" s="54">
        <v>0.1</v>
      </c>
    </row>
    <row r="117" spans="1:11" s="16" customFormat="1" ht="30" customHeight="1" x14ac:dyDescent="0.45">
      <c r="A117" s="128" t="s">
        <v>175</v>
      </c>
      <c r="B117" s="129"/>
      <c r="C117" s="130"/>
      <c r="D117" s="125"/>
      <c r="E117" s="126"/>
      <c r="F117" s="22">
        <v>2</v>
      </c>
      <c r="G117" s="111">
        <v>5600</v>
      </c>
      <c r="H117" s="112"/>
      <c r="I117" s="109">
        <f t="shared" ref="I117" si="13">F117*G117</f>
        <v>11200</v>
      </c>
      <c r="J117" s="110"/>
      <c r="K117" s="54">
        <v>0.1</v>
      </c>
    </row>
    <row r="118" spans="1:11" s="16" customFormat="1" ht="30" customHeight="1" x14ac:dyDescent="0.45">
      <c r="A118" s="128" t="s">
        <v>94</v>
      </c>
      <c r="B118" s="129"/>
      <c r="C118" s="130"/>
      <c r="D118" s="125"/>
      <c r="E118" s="126"/>
      <c r="F118" s="22">
        <v>1</v>
      </c>
      <c r="G118" s="111">
        <v>8750</v>
      </c>
      <c r="H118" s="112"/>
      <c r="I118" s="109">
        <f t="shared" ref="I118" si="14">F118*G118</f>
        <v>8750</v>
      </c>
      <c r="J118" s="110"/>
      <c r="K118" s="54">
        <v>0.1</v>
      </c>
    </row>
    <row r="119" spans="1:11" s="16" customFormat="1" ht="30" customHeight="1" x14ac:dyDescent="0.45">
      <c r="A119" s="105" t="s">
        <v>74</v>
      </c>
      <c r="B119" s="106"/>
      <c r="C119" s="106"/>
      <c r="D119" s="107"/>
      <c r="E119" s="107"/>
      <c r="F119" s="22">
        <v>1</v>
      </c>
      <c r="G119" s="108">
        <v>42000</v>
      </c>
      <c r="H119" s="108"/>
      <c r="I119" s="113">
        <f t="shared" si="12"/>
        <v>42000</v>
      </c>
      <c r="J119" s="114"/>
      <c r="K119" s="54">
        <v>0.1</v>
      </c>
    </row>
    <row r="120" spans="1:11" s="16" customFormat="1" ht="30" customHeight="1" x14ac:dyDescent="0.45">
      <c r="A120" s="105" t="s">
        <v>75</v>
      </c>
      <c r="B120" s="106"/>
      <c r="C120" s="106"/>
      <c r="D120" s="107"/>
      <c r="E120" s="107"/>
      <c r="F120" s="22">
        <v>2</v>
      </c>
      <c r="G120" s="108">
        <v>2400</v>
      </c>
      <c r="H120" s="108"/>
      <c r="I120" s="113">
        <f t="shared" si="12"/>
        <v>4800</v>
      </c>
      <c r="J120" s="114"/>
      <c r="K120" s="54">
        <v>0.1</v>
      </c>
    </row>
    <row r="121" spans="1:11" s="16" customFormat="1" ht="30" customHeight="1" x14ac:dyDescent="0.45">
      <c r="A121" s="105" t="s">
        <v>76</v>
      </c>
      <c r="B121" s="106"/>
      <c r="C121" s="106"/>
      <c r="D121" s="107"/>
      <c r="E121" s="107"/>
      <c r="F121" s="22">
        <v>2</v>
      </c>
      <c r="G121" s="108">
        <v>5760</v>
      </c>
      <c r="H121" s="108"/>
      <c r="I121" s="113">
        <f t="shared" si="12"/>
        <v>11520</v>
      </c>
      <c r="J121" s="114"/>
      <c r="K121" s="54">
        <v>0.1</v>
      </c>
    </row>
    <row r="122" spans="1:11" s="16" customFormat="1" ht="30" customHeight="1" x14ac:dyDescent="0.45">
      <c r="A122" s="105" t="s">
        <v>77</v>
      </c>
      <c r="B122" s="106"/>
      <c r="C122" s="106"/>
      <c r="D122" s="107" t="s">
        <v>177</v>
      </c>
      <c r="E122" s="107"/>
      <c r="F122" s="22">
        <v>2</v>
      </c>
      <c r="G122" s="108">
        <v>60000</v>
      </c>
      <c r="H122" s="108"/>
      <c r="I122" s="113">
        <f t="shared" si="12"/>
        <v>120000</v>
      </c>
      <c r="J122" s="114"/>
      <c r="K122" s="54">
        <v>0.1</v>
      </c>
    </row>
    <row r="123" spans="1:11" s="16" customFormat="1" ht="30" customHeight="1" x14ac:dyDescent="0.45">
      <c r="A123" s="105" t="s">
        <v>78</v>
      </c>
      <c r="B123" s="106"/>
      <c r="C123" s="106"/>
      <c r="D123" s="107"/>
      <c r="E123" s="107"/>
      <c r="F123" s="22">
        <v>1</v>
      </c>
      <c r="G123" s="108">
        <v>14400</v>
      </c>
      <c r="H123" s="108"/>
      <c r="I123" s="113">
        <f t="shared" si="12"/>
        <v>14400</v>
      </c>
      <c r="J123" s="114"/>
      <c r="K123" s="54">
        <v>0.1</v>
      </c>
    </row>
    <row r="124" spans="1:11" s="16" customFormat="1" ht="30" customHeight="1" x14ac:dyDescent="0.45">
      <c r="A124" s="105" t="s">
        <v>79</v>
      </c>
      <c r="B124" s="106"/>
      <c r="C124" s="106"/>
      <c r="D124" s="107"/>
      <c r="E124" s="107"/>
      <c r="F124" s="22">
        <v>2</v>
      </c>
      <c r="G124" s="108">
        <v>14400</v>
      </c>
      <c r="H124" s="108"/>
      <c r="I124" s="113">
        <f t="shared" si="12"/>
        <v>28800</v>
      </c>
      <c r="J124" s="114"/>
      <c r="K124" s="54">
        <v>0.1</v>
      </c>
    </row>
    <row r="125" spans="1:11" s="16" customFormat="1" ht="30" customHeight="1" x14ac:dyDescent="0.45">
      <c r="A125" s="105" t="s">
        <v>80</v>
      </c>
      <c r="B125" s="106"/>
      <c r="C125" s="106"/>
      <c r="D125" s="107"/>
      <c r="E125" s="107"/>
      <c r="F125" s="22">
        <v>1</v>
      </c>
      <c r="G125" s="108">
        <v>14400</v>
      </c>
      <c r="H125" s="108"/>
      <c r="I125" s="113">
        <f t="shared" si="12"/>
        <v>14400</v>
      </c>
      <c r="J125" s="114"/>
      <c r="K125" s="54">
        <v>0.1</v>
      </c>
    </row>
    <row r="126" spans="1:11" s="16" customFormat="1" ht="30" customHeight="1" x14ac:dyDescent="0.45">
      <c r="A126" s="105" t="s">
        <v>81</v>
      </c>
      <c r="B126" s="106"/>
      <c r="C126" s="106"/>
      <c r="D126" s="107"/>
      <c r="E126" s="107"/>
      <c r="F126" s="21" t="s">
        <v>49</v>
      </c>
      <c r="G126" s="108">
        <v>50000</v>
      </c>
      <c r="H126" s="108"/>
      <c r="I126" s="113">
        <v>50000</v>
      </c>
      <c r="J126" s="114"/>
      <c r="K126" s="54">
        <v>0.1</v>
      </c>
    </row>
    <row r="127" spans="1:11" s="16" customFormat="1" ht="30" customHeight="1" x14ac:dyDescent="0.45">
      <c r="A127" s="105" t="s">
        <v>82</v>
      </c>
      <c r="B127" s="106"/>
      <c r="C127" s="106"/>
      <c r="D127" s="107"/>
      <c r="E127" s="107"/>
      <c r="F127" s="22">
        <v>1</v>
      </c>
      <c r="G127" s="108">
        <v>48000</v>
      </c>
      <c r="H127" s="108"/>
      <c r="I127" s="113">
        <f t="shared" si="12"/>
        <v>48000</v>
      </c>
      <c r="J127" s="114"/>
      <c r="K127" s="54">
        <v>0.1</v>
      </c>
    </row>
    <row r="128" spans="1:11" s="16" customFormat="1" ht="30" customHeight="1" x14ac:dyDescent="0.45">
      <c r="A128" s="105" t="s">
        <v>83</v>
      </c>
      <c r="B128" s="106"/>
      <c r="C128" s="106"/>
      <c r="D128" s="107"/>
      <c r="E128" s="107"/>
      <c r="F128" s="22">
        <v>2</v>
      </c>
      <c r="G128" s="108">
        <v>42000</v>
      </c>
      <c r="H128" s="108"/>
      <c r="I128" s="113">
        <f t="shared" si="12"/>
        <v>84000</v>
      </c>
      <c r="J128" s="114"/>
      <c r="K128" s="54">
        <v>0.1</v>
      </c>
    </row>
    <row r="129" spans="1:11" s="16" customFormat="1" ht="30" customHeight="1" x14ac:dyDescent="0.45">
      <c r="A129" s="105" t="s">
        <v>84</v>
      </c>
      <c r="B129" s="106"/>
      <c r="C129" s="106"/>
      <c r="D129" s="107"/>
      <c r="E129" s="107"/>
      <c r="F129" s="22">
        <v>2</v>
      </c>
      <c r="G129" s="108">
        <v>48000</v>
      </c>
      <c r="H129" s="108"/>
      <c r="I129" s="113">
        <f t="shared" si="12"/>
        <v>96000</v>
      </c>
      <c r="J129" s="114"/>
      <c r="K129" s="54">
        <v>0.1</v>
      </c>
    </row>
    <row r="130" spans="1:11" s="16" customFormat="1" ht="30" customHeight="1" x14ac:dyDescent="0.45">
      <c r="A130" s="136" t="s">
        <v>85</v>
      </c>
      <c r="B130" s="137"/>
      <c r="C130" s="137"/>
      <c r="D130" s="107"/>
      <c r="E130" s="107"/>
      <c r="F130" s="22"/>
      <c r="G130" s="108"/>
      <c r="H130" s="108"/>
      <c r="I130" s="113"/>
      <c r="J130" s="114"/>
      <c r="K130" s="51"/>
    </row>
    <row r="131" spans="1:11" s="16" customFormat="1" ht="30" customHeight="1" x14ac:dyDescent="0.45">
      <c r="A131" s="105" t="s">
        <v>86</v>
      </c>
      <c r="B131" s="106"/>
      <c r="C131" s="106"/>
      <c r="D131" s="107"/>
      <c r="E131" s="107"/>
      <c r="F131" s="22">
        <v>8</v>
      </c>
      <c r="G131" s="108">
        <v>5400</v>
      </c>
      <c r="H131" s="108"/>
      <c r="I131" s="113">
        <f t="shared" si="12"/>
        <v>43200</v>
      </c>
      <c r="J131" s="114"/>
      <c r="K131" s="54">
        <v>0.1</v>
      </c>
    </row>
    <row r="132" spans="1:11" s="16" customFormat="1" ht="30" customHeight="1" x14ac:dyDescent="0.45">
      <c r="A132" s="105" t="s">
        <v>87</v>
      </c>
      <c r="B132" s="106"/>
      <c r="C132" s="106"/>
      <c r="D132" s="107"/>
      <c r="E132" s="107"/>
      <c r="F132" s="22">
        <v>1</v>
      </c>
      <c r="G132" s="108">
        <v>14400</v>
      </c>
      <c r="H132" s="108"/>
      <c r="I132" s="113">
        <f t="shared" si="12"/>
        <v>14400</v>
      </c>
      <c r="J132" s="114"/>
      <c r="K132" s="54">
        <v>0.1</v>
      </c>
    </row>
    <row r="133" spans="1:11" s="16" customFormat="1" ht="30" customHeight="1" x14ac:dyDescent="0.45">
      <c r="A133" s="105" t="s">
        <v>88</v>
      </c>
      <c r="B133" s="106"/>
      <c r="C133" s="106"/>
      <c r="D133" s="107"/>
      <c r="E133" s="107"/>
      <c r="F133" s="21" t="s">
        <v>89</v>
      </c>
      <c r="G133" s="108"/>
      <c r="H133" s="108"/>
      <c r="I133" s="113">
        <v>60000</v>
      </c>
      <c r="J133" s="114"/>
      <c r="K133" s="54">
        <v>0.1</v>
      </c>
    </row>
    <row r="134" spans="1:11" s="16" customFormat="1" ht="30" customHeight="1" x14ac:dyDescent="0.45">
      <c r="A134" s="136" t="s">
        <v>92</v>
      </c>
      <c r="B134" s="137"/>
      <c r="C134" s="137"/>
      <c r="D134" s="107"/>
      <c r="E134" s="107"/>
      <c r="F134" s="22"/>
      <c r="G134" s="108"/>
      <c r="H134" s="108"/>
      <c r="I134" s="113"/>
      <c r="J134" s="114"/>
      <c r="K134" s="51"/>
    </row>
    <row r="135" spans="1:11" s="16" customFormat="1" ht="30" customHeight="1" x14ac:dyDescent="0.45">
      <c r="A135" s="105" t="s">
        <v>93</v>
      </c>
      <c r="B135" s="106"/>
      <c r="C135" s="106"/>
      <c r="D135" s="107"/>
      <c r="E135" s="107"/>
      <c r="F135" s="22">
        <v>2</v>
      </c>
      <c r="G135" s="108">
        <v>4800</v>
      </c>
      <c r="H135" s="108"/>
      <c r="I135" s="113">
        <f t="shared" ref="I135:I137" si="15">F135*G135</f>
        <v>9600</v>
      </c>
      <c r="J135" s="114"/>
      <c r="K135" s="54">
        <v>0.1</v>
      </c>
    </row>
    <row r="136" spans="1:11" s="16" customFormat="1" ht="30" customHeight="1" x14ac:dyDescent="0.45">
      <c r="A136" s="105" t="s">
        <v>95</v>
      </c>
      <c r="B136" s="106"/>
      <c r="C136" s="106"/>
      <c r="D136" s="107"/>
      <c r="E136" s="107"/>
      <c r="F136" s="22">
        <v>1</v>
      </c>
      <c r="G136" s="108">
        <v>30000</v>
      </c>
      <c r="H136" s="108"/>
      <c r="I136" s="113">
        <f t="shared" si="15"/>
        <v>30000</v>
      </c>
      <c r="J136" s="114"/>
      <c r="K136" s="54">
        <v>0.1</v>
      </c>
    </row>
    <row r="137" spans="1:11" s="16" customFormat="1" ht="30" customHeight="1" x14ac:dyDescent="0.45">
      <c r="A137" s="105" t="s">
        <v>96</v>
      </c>
      <c r="B137" s="106"/>
      <c r="C137" s="106"/>
      <c r="D137" s="107"/>
      <c r="E137" s="107"/>
      <c r="F137" s="22">
        <v>1</v>
      </c>
      <c r="G137" s="108">
        <v>2400</v>
      </c>
      <c r="H137" s="108"/>
      <c r="I137" s="113">
        <f t="shared" si="15"/>
        <v>2400</v>
      </c>
      <c r="J137" s="114"/>
      <c r="K137" s="54">
        <v>0.1</v>
      </c>
    </row>
    <row r="138" spans="1:11" s="16" customFormat="1" ht="30" customHeight="1" x14ac:dyDescent="0.45">
      <c r="A138" s="105" t="s">
        <v>77</v>
      </c>
      <c r="B138" s="106"/>
      <c r="C138" s="106"/>
      <c r="D138" s="107" t="s">
        <v>178</v>
      </c>
      <c r="E138" s="107"/>
      <c r="F138" s="21" t="s">
        <v>89</v>
      </c>
      <c r="G138" s="108"/>
      <c r="H138" s="108"/>
      <c r="I138" s="113">
        <v>60000</v>
      </c>
      <c r="J138" s="114"/>
      <c r="K138" s="54">
        <v>0.1</v>
      </c>
    </row>
    <row r="139" spans="1:11" s="16" customFormat="1" ht="30" customHeight="1" x14ac:dyDescent="0.45">
      <c r="A139" s="105" t="s">
        <v>90</v>
      </c>
      <c r="B139" s="106"/>
      <c r="C139" s="106"/>
      <c r="D139" s="107" t="s">
        <v>181</v>
      </c>
      <c r="E139" s="107"/>
      <c r="F139" s="21" t="s">
        <v>89</v>
      </c>
      <c r="G139" s="108"/>
      <c r="H139" s="108"/>
      <c r="I139" s="113">
        <v>18000</v>
      </c>
      <c r="J139" s="114"/>
      <c r="K139" s="54">
        <v>0.1</v>
      </c>
    </row>
    <row r="140" spans="1:11" s="16" customFormat="1" ht="30" customHeight="1" x14ac:dyDescent="0.45">
      <c r="A140" s="105" t="s">
        <v>180</v>
      </c>
      <c r="B140" s="106"/>
      <c r="C140" s="106"/>
      <c r="D140" s="107" t="s">
        <v>182</v>
      </c>
      <c r="E140" s="107"/>
      <c r="F140" s="21" t="s">
        <v>89</v>
      </c>
      <c r="G140" s="108"/>
      <c r="H140" s="108"/>
      <c r="I140" s="113">
        <v>25000</v>
      </c>
      <c r="J140" s="114"/>
      <c r="K140" s="54">
        <v>0.1</v>
      </c>
    </row>
    <row r="141" spans="1:11" s="16" customFormat="1" ht="30" customHeight="1" x14ac:dyDescent="0.45">
      <c r="A141" s="105" t="s">
        <v>183</v>
      </c>
      <c r="B141" s="106"/>
      <c r="C141" s="106"/>
      <c r="D141" s="107"/>
      <c r="E141" s="107"/>
      <c r="F141" s="21" t="s">
        <v>89</v>
      </c>
      <c r="G141" s="108"/>
      <c r="H141" s="108"/>
      <c r="I141" s="113">
        <v>15000</v>
      </c>
      <c r="J141" s="114"/>
      <c r="K141" s="54">
        <v>0.1</v>
      </c>
    </row>
    <row r="142" spans="1:11" s="16" customFormat="1" ht="30" customHeight="1" x14ac:dyDescent="0.45">
      <c r="A142" s="105" t="s">
        <v>91</v>
      </c>
      <c r="B142" s="106"/>
      <c r="C142" s="106"/>
      <c r="D142" s="107"/>
      <c r="E142" s="107"/>
      <c r="F142" s="21" t="s">
        <v>179</v>
      </c>
      <c r="G142" s="108"/>
      <c r="H142" s="108"/>
      <c r="I142" s="113">
        <v>30000</v>
      </c>
      <c r="J142" s="114"/>
      <c r="K142" s="54">
        <v>0.1</v>
      </c>
    </row>
    <row r="143" spans="1:11" s="16" customFormat="1" ht="30" customHeight="1" x14ac:dyDescent="0.45">
      <c r="A143" s="105" t="s">
        <v>103</v>
      </c>
      <c r="B143" s="106"/>
      <c r="C143" s="106"/>
      <c r="D143" s="107"/>
      <c r="E143" s="107"/>
      <c r="F143" s="22">
        <v>1</v>
      </c>
      <c r="G143" s="108">
        <v>9600</v>
      </c>
      <c r="H143" s="108"/>
      <c r="I143" s="113">
        <f t="shared" ref="I143:I145" si="16">F143*G143</f>
        <v>9600</v>
      </c>
      <c r="J143" s="114"/>
      <c r="K143" s="54">
        <v>0.1</v>
      </c>
    </row>
    <row r="144" spans="1:11" s="16" customFormat="1" ht="30" customHeight="1" x14ac:dyDescent="0.45">
      <c r="A144" s="105" t="s">
        <v>97</v>
      </c>
      <c r="B144" s="106"/>
      <c r="C144" s="106"/>
      <c r="D144" s="107"/>
      <c r="E144" s="107"/>
      <c r="F144" s="22">
        <v>1</v>
      </c>
      <c r="G144" s="108">
        <v>45000</v>
      </c>
      <c r="H144" s="108"/>
      <c r="I144" s="113">
        <f t="shared" si="16"/>
        <v>45000</v>
      </c>
      <c r="J144" s="114"/>
      <c r="K144" s="54">
        <v>0.1</v>
      </c>
    </row>
    <row r="145" spans="1:11" s="16" customFormat="1" ht="30" customHeight="1" x14ac:dyDescent="0.45">
      <c r="A145" s="105" t="s">
        <v>83</v>
      </c>
      <c r="B145" s="106"/>
      <c r="C145" s="106"/>
      <c r="D145" s="107"/>
      <c r="E145" s="107"/>
      <c r="F145" s="22">
        <v>1</v>
      </c>
      <c r="G145" s="108">
        <v>42000</v>
      </c>
      <c r="H145" s="108"/>
      <c r="I145" s="113">
        <f t="shared" si="16"/>
        <v>42000</v>
      </c>
      <c r="J145" s="114"/>
      <c r="K145" s="54">
        <v>0.1</v>
      </c>
    </row>
    <row r="146" spans="1:11" s="16" customFormat="1" ht="30" customHeight="1" x14ac:dyDescent="0.45">
      <c r="A146" s="136" t="s">
        <v>184</v>
      </c>
      <c r="B146" s="137"/>
      <c r="C146" s="137"/>
      <c r="D146" s="107"/>
      <c r="E146" s="107"/>
      <c r="F146" s="22"/>
      <c r="G146" s="108"/>
      <c r="H146" s="108"/>
      <c r="I146" s="113"/>
      <c r="J146" s="114"/>
      <c r="K146" s="51"/>
    </row>
    <row r="147" spans="1:11" s="16" customFormat="1" ht="30" customHeight="1" x14ac:dyDescent="0.45">
      <c r="A147" s="105" t="s">
        <v>98</v>
      </c>
      <c r="B147" s="106"/>
      <c r="C147" s="106"/>
      <c r="D147" s="107"/>
      <c r="E147" s="107"/>
      <c r="F147" s="22">
        <v>8</v>
      </c>
      <c r="G147" s="108">
        <v>21600</v>
      </c>
      <c r="H147" s="108"/>
      <c r="I147" s="113">
        <f t="shared" ref="I147:I160" si="17">F147*G147</f>
        <v>172800</v>
      </c>
      <c r="J147" s="114"/>
      <c r="K147" s="54">
        <v>0.1</v>
      </c>
    </row>
    <row r="148" spans="1:11" s="16" customFormat="1" ht="30" customHeight="1" x14ac:dyDescent="0.45">
      <c r="A148" s="105" t="s">
        <v>99</v>
      </c>
      <c r="B148" s="106"/>
      <c r="C148" s="106"/>
      <c r="D148" s="107"/>
      <c r="E148" s="107"/>
      <c r="F148" s="22">
        <v>8</v>
      </c>
      <c r="G148" s="108">
        <v>6000</v>
      </c>
      <c r="H148" s="108"/>
      <c r="I148" s="113">
        <f t="shared" si="17"/>
        <v>48000</v>
      </c>
      <c r="J148" s="114"/>
      <c r="K148" s="54">
        <v>0.1</v>
      </c>
    </row>
    <row r="149" spans="1:11" s="16" customFormat="1" ht="30" customHeight="1" x14ac:dyDescent="0.45">
      <c r="A149" s="105" t="s">
        <v>100</v>
      </c>
      <c r="B149" s="106"/>
      <c r="C149" s="106"/>
      <c r="D149" s="107"/>
      <c r="E149" s="107"/>
      <c r="F149" s="22">
        <v>2</v>
      </c>
      <c r="G149" s="108">
        <v>21600</v>
      </c>
      <c r="H149" s="108"/>
      <c r="I149" s="113">
        <f t="shared" si="17"/>
        <v>43200</v>
      </c>
      <c r="J149" s="114"/>
      <c r="K149" s="54">
        <v>0.1</v>
      </c>
    </row>
    <row r="150" spans="1:11" s="16" customFormat="1" ht="30" customHeight="1" x14ac:dyDescent="0.45">
      <c r="A150" s="105" t="s">
        <v>101</v>
      </c>
      <c r="B150" s="106"/>
      <c r="C150" s="106"/>
      <c r="D150" s="107"/>
      <c r="E150" s="107"/>
      <c r="F150" s="22">
        <v>2</v>
      </c>
      <c r="G150" s="108">
        <v>9600</v>
      </c>
      <c r="H150" s="108"/>
      <c r="I150" s="113">
        <f t="shared" si="17"/>
        <v>19200</v>
      </c>
      <c r="J150" s="114"/>
      <c r="K150" s="54">
        <v>0.1</v>
      </c>
    </row>
    <row r="151" spans="1:11" s="16" customFormat="1" ht="30" customHeight="1" x14ac:dyDescent="0.45">
      <c r="A151" s="105" t="s">
        <v>185</v>
      </c>
      <c r="B151" s="106"/>
      <c r="C151" s="106"/>
      <c r="D151" s="107"/>
      <c r="E151" s="107"/>
      <c r="F151" s="22">
        <v>1</v>
      </c>
      <c r="G151" s="108">
        <v>9600</v>
      </c>
      <c r="H151" s="108"/>
      <c r="I151" s="113">
        <f t="shared" si="17"/>
        <v>9600</v>
      </c>
      <c r="J151" s="114"/>
      <c r="K151" s="54">
        <v>0.1</v>
      </c>
    </row>
    <row r="152" spans="1:11" s="16" customFormat="1" ht="30" customHeight="1" x14ac:dyDescent="0.45">
      <c r="A152" s="105" t="s">
        <v>102</v>
      </c>
      <c r="B152" s="106"/>
      <c r="C152" s="106"/>
      <c r="D152" s="107"/>
      <c r="E152" s="107"/>
      <c r="F152" s="22">
        <v>1</v>
      </c>
      <c r="G152" s="108">
        <v>18000</v>
      </c>
      <c r="H152" s="108"/>
      <c r="I152" s="113">
        <f t="shared" si="17"/>
        <v>18000</v>
      </c>
      <c r="J152" s="114"/>
      <c r="K152" s="54">
        <v>0.1</v>
      </c>
    </row>
    <row r="153" spans="1:11" s="16" customFormat="1" ht="30" customHeight="1" x14ac:dyDescent="0.45">
      <c r="A153" s="105" t="s">
        <v>109</v>
      </c>
      <c r="B153" s="106"/>
      <c r="C153" s="106"/>
      <c r="D153" s="107"/>
      <c r="E153" s="107"/>
      <c r="F153" s="22">
        <v>1</v>
      </c>
      <c r="G153" s="108">
        <v>14400</v>
      </c>
      <c r="H153" s="108"/>
      <c r="I153" s="113">
        <f t="shared" si="17"/>
        <v>14400</v>
      </c>
      <c r="J153" s="114"/>
      <c r="K153" s="54">
        <v>0.1</v>
      </c>
    </row>
    <row r="154" spans="1:11" s="16" customFormat="1" ht="30" customHeight="1" x14ac:dyDescent="0.45">
      <c r="A154" s="105" t="s">
        <v>103</v>
      </c>
      <c r="B154" s="106"/>
      <c r="C154" s="106"/>
      <c r="D154" s="107"/>
      <c r="E154" s="107"/>
      <c r="F154" s="22">
        <v>1</v>
      </c>
      <c r="G154" s="108">
        <v>9600</v>
      </c>
      <c r="H154" s="108"/>
      <c r="I154" s="113">
        <f t="shared" si="17"/>
        <v>9600</v>
      </c>
      <c r="J154" s="114"/>
      <c r="K154" s="54">
        <v>0.1</v>
      </c>
    </row>
    <row r="155" spans="1:11" s="16" customFormat="1" ht="30" customHeight="1" x14ac:dyDescent="0.45">
      <c r="A155" s="105" t="s">
        <v>94</v>
      </c>
      <c r="B155" s="106"/>
      <c r="C155" s="106"/>
      <c r="D155" s="107"/>
      <c r="E155" s="107"/>
      <c r="F155" s="22">
        <v>1</v>
      </c>
      <c r="G155" s="108">
        <v>9600</v>
      </c>
      <c r="H155" s="108"/>
      <c r="I155" s="113">
        <f t="shared" ref="I155" si="18">F155*G155</f>
        <v>9600</v>
      </c>
      <c r="J155" s="114"/>
      <c r="K155" s="54">
        <v>0.1</v>
      </c>
    </row>
    <row r="156" spans="1:11" s="16" customFormat="1" ht="30" customHeight="1" x14ac:dyDescent="0.45">
      <c r="A156" s="105" t="s">
        <v>104</v>
      </c>
      <c r="B156" s="106"/>
      <c r="C156" s="106"/>
      <c r="D156" s="107"/>
      <c r="E156" s="107"/>
      <c r="F156" s="22">
        <v>1</v>
      </c>
      <c r="G156" s="108">
        <v>60000</v>
      </c>
      <c r="H156" s="108"/>
      <c r="I156" s="113">
        <f t="shared" si="17"/>
        <v>60000</v>
      </c>
      <c r="J156" s="114"/>
      <c r="K156" s="54">
        <v>0.1</v>
      </c>
    </row>
    <row r="157" spans="1:11" s="16" customFormat="1" ht="30" customHeight="1" x14ac:dyDescent="0.45">
      <c r="A157" s="136" t="s">
        <v>105</v>
      </c>
      <c r="B157" s="137"/>
      <c r="C157" s="137"/>
      <c r="D157" s="107"/>
      <c r="E157" s="107"/>
      <c r="F157" s="22"/>
      <c r="G157" s="108"/>
      <c r="H157" s="108"/>
      <c r="I157" s="113"/>
      <c r="J157" s="114"/>
      <c r="K157" s="54">
        <v>0.1</v>
      </c>
    </row>
    <row r="158" spans="1:11" s="16" customFormat="1" ht="30" customHeight="1" x14ac:dyDescent="0.45">
      <c r="A158" s="120" t="s">
        <v>106</v>
      </c>
      <c r="B158" s="121"/>
      <c r="C158" s="121"/>
      <c r="D158" s="107"/>
      <c r="E158" s="107"/>
      <c r="F158" s="24">
        <v>4</v>
      </c>
      <c r="G158" s="108">
        <v>7200</v>
      </c>
      <c r="H158" s="108"/>
      <c r="I158" s="113">
        <f t="shared" si="17"/>
        <v>28800</v>
      </c>
      <c r="J158" s="114"/>
      <c r="K158" s="54">
        <v>0.1</v>
      </c>
    </row>
    <row r="159" spans="1:11" s="16" customFormat="1" ht="30" customHeight="1" x14ac:dyDescent="0.45">
      <c r="A159" s="120" t="s">
        <v>94</v>
      </c>
      <c r="B159" s="121"/>
      <c r="C159" s="121"/>
      <c r="D159" s="107"/>
      <c r="E159" s="107"/>
      <c r="F159" s="24">
        <v>1</v>
      </c>
      <c r="G159" s="108">
        <v>30000</v>
      </c>
      <c r="H159" s="108"/>
      <c r="I159" s="113">
        <f t="shared" si="17"/>
        <v>30000</v>
      </c>
      <c r="J159" s="114"/>
      <c r="K159" s="54">
        <v>0.1</v>
      </c>
    </row>
    <row r="160" spans="1:11" s="16" customFormat="1" ht="30" customHeight="1" x14ac:dyDescent="0.45">
      <c r="A160" s="120" t="s">
        <v>88</v>
      </c>
      <c r="B160" s="121"/>
      <c r="C160" s="121"/>
      <c r="D160" s="107"/>
      <c r="E160" s="107"/>
      <c r="F160" s="24">
        <v>1</v>
      </c>
      <c r="G160" s="108">
        <v>36000</v>
      </c>
      <c r="H160" s="108"/>
      <c r="I160" s="113">
        <f t="shared" si="17"/>
        <v>36000</v>
      </c>
      <c r="J160" s="114"/>
      <c r="K160" s="54">
        <v>0.1</v>
      </c>
    </row>
    <row r="161" spans="1:11" s="16" customFormat="1" ht="30" customHeight="1" x14ac:dyDescent="0.45">
      <c r="A161" s="155" t="s">
        <v>186</v>
      </c>
      <c r="B161" s="156"/>
      <c r="C161" s="156"/>
      <c r="D161" s="107"/>
      <c r="E161" s="107"/>
      <c r="F161" s="24"/>
      <c r="G161" s="108"/>
      <c r="H161" s="108"/>
      <c r="I161" s="113"/>
      <c r="J161" s="114"/>
      <c r="K161" s="51"/>
    </row>
    <row r="162" spans="1:11" s="16" customFormat="1" ht="30" customHeight="1" x14ac:dyDescent="0.45">
      <c r="A162" s="120" t="s">
        <v>106</v>
      </c>
      <c r="B162" s="121"/>
      <c r="C162" s="121"/>
      <c r="D162" s="107"/>
      <c r="E162" s="107"/>
      <c r="F162" s="24">
        <v>12</v>
      </c>
      <c r="G162" s="108">
        <v>7200</v>
      </c>
      <c r="H162" s="108"/>
      <c r="I162" s="113">
        <f t="shared" ref="I162:I170" si="19">F162*G162</f>
        <v>86400</v>
      </c>
      <c r="J162" s="114"/>
      <c r="K162" s="54">
        <v>0.1</v>
      </c>
    </row>
    <row r="163" spans="1:11" s="16" customFormat="1" ht="30" customHeight="1" x14ac:dyDescent="0.45">
      <c r="A163" s="120" t="s">
        <v>94</v>
      </c>
      <c r="B163" s="121"/>
      <c r="C163" s="121"/>
      <c r="D163" s="107"/>
      <c r="E163" s="107"/>
      <c r="F163" s="24">
        <v>2</v>
      </c>
      <c r="G163" s="108">
        <v>22500</v>
      </c>
      <c r="H163" s="108"/>
      <c r="I163" s="113">
        <f t="shared" si="19"/>
        <v>45000</v>
      </c>
      <c r="J163" s="114"/>
      <c r="K163" s="54">
        <v>0.1</v>
      </c>
    </row>
    <row r="164" spans="1:11" s="16" customFormat="1" ht="30" customHeight="1" x14ac:dyDescent="0.45">
      <c r="A164" s="120" t="s">
        <v>95</v>
      </c>
      <c r="B164" s="121"/>
      <c r="C164" s="121"/>
      <c r="D164" s="107"/>
      <c r="E164" s="107"/>
      <c r="F164" s="24">
        <v>1</v>
      </c>
      <c r="G164" s="108">
        <v>30000</v>
      </c>
      <c r="H164" s="108"/>
      <c r="I164" s="113">
        <f t="shared" si="19"/>
        <v>30000</v>
      </c>
      <c r="J164" s="114"/>
      <c r="K164" s="54">
        <v>0.1</v>
      </c>
    </row>
    <row r="165" spans="1:11" s="16" customFormat="1" ht="30" customHeight="1" x14ac:dyDescent="0.45">
      <c r="A165" s="120" t="s">
        <v>107</v>
      </c>
      <c r="B165" s="121"/>
      <c r="C165" s="121"/>
      <c r="D165" s="107"/>
      <c r="E165" s="107"/>
      <c r="F165" s="24">
        <v>1</v>
      </c>
      <c r="G165" s="108">
        <v>2400</v>
      </c>
      <c r="H165" s="108"/>
      <c r="I165" s="113">
        <f t="shared" si="19"/>
        <v>2400</v>
      </c>
      <c r="J165" s="114"/>
      <c r="K165" s="54">
        <v>0.1</v>
      </c>
    </row>
    <row r="166" spans="1:11" s="16" customFormat="1" ht="30" customHeight="1" x14ac:dyDescent="0.45">
      <c r="A166" s="120" t="s">
        <v>108</v>
      </c>
      <c r="B166" s="121"/>
      <c r="C166" s="121"/>
      <c r="D166" s="107"/>
      <c r="E166" s="107"/>
      <c r="F166" s="24">
        <v>1</v>
      </c>
      <c r="G166" s="108">
        <v>42000</v>
      </c>
      <c r="H166" s="108"/>
      <c r="I166" s="113">
        <f t="shared" si="19"/>
        <v>42000</v>
      </c>
      <c r="J166" s="114"/>
      <c r="K166" s="54">
        <v>0.1</v>
      </c>
    </row>
    <row r="167" spans="1:11" s="16" customFormat="1" ht="30" customHeight="1" x14ac:dyDescent="0.45">
      <c r="A167" s="120" t="s">
        <v>109</v>
      </c>
      <c r="B167" s="121"/>
      <c r="C167" s="121"/>
      <c r="D167" s="107"/>
      <c r="E167" s="107"/>
      <c r="F167" s="24">
        <v>1</v>
      </c>
      <c r="G167" s="108">
        <v>14400</v>
      </c>
      <c r="H167" s="108"/>
      <c r="I167" s="113">
        <f t="shared" si="19"/>
        <v>14400</v>
      </c>
      <c r="J167" s="114"/>
      <c r="K167" s="54">
        <v>0.1</v>
      </c>
    </row>
    <row r="168" spans="1:11" s="16" customFormat="1" ht="30" customHeight="1" x14ac:dyDescent="0.45">
      <c r="A168" s="120" t="s">
        <v>103</v>
      </c>
      <c r="B168" s="121"/>
      <c r="C168" s="121"/>
      <c r="D168" s="107"/>
      <c r="E168" s="107"/>
      <c r="F168" s="24">
        <v>1</v>
      </c>
      <c r="G168" s="108">
        <v>9600</v>
      </c>
      <c r="H168" s="108"/>
      <c r="I168" s="113">
        <f t="shared" si="19"/>
        <v>9600</v>
      </c>
      <c r="J168" s="114"/>
      <c r="K168" s="54">
        <v>0.1</v>
      </c>
    </row>
    <row r="169" spans="1:11" s="16" customFormat="1" ht="30" customHeight="1" x14ac:dyDescent="0.45">
      <c r="A169" s="120" t="s">
        <v>82</v>
      </c>
      <c r="B169" s="121"/>
      <c r="C169" s="121"/>
      <c r="D169" s="107"/>
      <c r="E169" s="107"/>
      <c r="F169" s="24">
        <v>1</v>
      </c>
      <c r="G169" s="108">
        <v>48000</v>
      </c>
      <c r="H169" s="108"/>
      <c r="I169" s="113">
        <f t="shared" si="19"/>
        <v>48000</v>
      </c>
      <c r="J169" s="114"/>
      <c r="K169" s="54">
        <v>0.1</v>
      </c>
    </row>
    <row r="170" spans="1:11" s="16" customFormat="1" ht="30" customHeight="1" x14ac:dyDescent="0.45">
      <c r="A170" s="120" t="s">
        <v>83</v>
      </c>
      <c r="B170" s="121"/>
      <c r="C170" s="121"/>
      <c r="D170" s="107"/>
      <c r="E170" s="107"/>
      <c r="F170" s="24">
        <v>1</v>
      </c>
      <c r="G170" s="108">
        <v>42000</v>
      </c>
      <c r="H170" s="108"/>
      <c r="I170" s="113">
        <f t="shared" si="19"/>
        <v>42000</v>
      </c>
      <c r="J170" s="114"/>
      <c r="K170" s="54">
        <v>0.1</v>
      </c>
    </row>
    <row r="171" spans="1:11" s="16" customFormat="1" ht="30" customHeight="1" x14ac:dyDescent="0.45">
      <c r="A171" s="120" t="s">
        <v>88</v>
      </c>
      <c r="B171" s="121"/>
      <c r="C171" s="121"/>
      <c r="D171" s="107"/>
      <c r="E171" s="107"/>
      <c r="F171" s="21" t="s">
        <v>89</v>
      </c>
      <c r="G171" s="108"/>
      <c r="H171" s="108"/>
      <c r="I171" s="113">
        <v>36000</v>
      </c>
      <c r="J171" s="114"/>
      <c r="K171" s="54">
        <v>0.1</v>
      </c>
    </row>
    <row r="172" spans="1:11" s="16" customFormat="1" ht="30" customHeight="1" x14ac:dyDescent="0.45">
      <c r="A172" s="174" t="s">
        <v>187</v>
      </c>
      <c r="B172" s="175"/>
      <c r="C172" s="176"/>
      <c r="D172" s="125"/>
      <c r="E172" s="126"/>
      <c r="F172" s="22"/>
      <c r="G172" s="111"/>
      <c r="H172" s="112"/>
      <c r="I172" s="113"/>
      <c r="J172" s="114"/>
      <c r="K172" s="51"/>
    </row>
    <row r="173" spans="1:11" s="16" customFormat="1" ht="30" customHeight="1" x14ac:dyDescent="0.45">
      <c r="A173" s="122" t="s">
        <v>110</v>
      </c>
      <c r="B173" s="123"/>
      <c r="C173" s="124"/>
      <c r="D173" s="125"/>
      <c r="E173" s="126"/>
      <c r="F173" s="22">
        <v>8</v>
      </c>
      <c r="G173" s="111">
        <v>9600</v>
      </c>
      <c r="H173" s="112"/>
      <c r="I173" s="113">
        <f t="shared" ref="I173:I182" si="20">F173*G173</f>
        <v>76800</v>
      </c>
      <c r="J173" s="114"/>
      <c r="K173" s="54">
        <v>0.1</v>
      </c>
    </row>
    <row r="174" spans="1:11" s="16" customFormat="1" ht="30" customHeight="1" x14ac:dyDescent="0.45">
      <c r="A174" s="122" t="s">
        <v>94</v>
      </c>
      <c r="B174" s="123"/>
      <c r="C174" s="124"/>
      <c r="D174" s="125"/>
      <c r="E174" s="126"/>
      <c r="F174" s="22">
        <v>2</v>
      </c>
      <c r="G174" s="111">
        <v>18000</v>
      </c>
      <c r="H174" s="112"/>
      <c r="I174" s="113">
        <f t="shared" si="20"/>
        <v>36000</v>
      </c>
      <c r="J174" s="114"/>
      <c r="K174" s="54">
        <v>0.1</v>
      </c>
    </row>
    <row r="175" spans="1:11" s="16" customFormat="1" ht="30" customHeight="1" x14ac:dyDescent="0.45">
      <c r="A175" s="105" t="s">
        <v>111</v>
      </c>
      <c r="B175" s="106"/>
      <c r="C175" s="106"/>
      <c r="D175" s="107"/>
      <c r="E175" s="107"/>
      <c r="F175" s="22">
        <v>2</v>
      </c>
      <c r="G175" s="108">
        <v>7200</v>
      </c>
      <c r="H175" s="108"/>
      <c r="I175" s="113">
        <f t="shared" si="20"/>
        <v>14400</v>
      </c>
      <c r="J175" s="114"/>
      <c r="K175" s="54">
        <v>0.1</v>
      </c>
    </row>
    <row r="176" spans="1:11" s="16" customFormat="1" ht="30" customHeight="1" x14ac:dyDescent="0.45">
      <c r="A176" s="120" t="s">
        <v>94</v>
      </c>
      <c r="B176" s="121"/>
      <c r="C176" s="121"/>
      <c r="D176" s="107"/>
      <c r="E176" s="107"/>
      <c r="F176" s="24">
        <v>1</v>
      </c>
      <c r="G176" s="108">
        <v>8400</v>
      </c>
      <c r="H176" s="108"/>
      <c r="I176" s="113">
        <f t="shared" si="20"/>
        <v>8400</v>
      </c>
      <c r="J176" s="114"/>
      <c r="K176" s="54">
        <v>0.1</v>
      </c>
    </row>
    <row r="177" spans="1:11" s="16" customFormat="1" ht="30" customHeight="1" x14ac:dyDescent="0.45">
      <c r="A177" s="120" t="s">
        <v>95</v>
      </c>
      <c r="B177" s="121"/>
      <c r="C177" s="121"/>
      <c r="D177" s="107"/>
      <c r="E177" s="107"/>
      <c r="F177" s="22">
        <v>1</v>
      </c>
      <c r="G177" s="108">
        <v>30000</v>
      </c>
      <c r="H177" s="108"/>
      <c r="I177" s="113">
        <f t="shared" si="20"/>
        <v>30000</v>
      </c>
      <c r="J177" s="114"/>
      <c r="K177" s="54">
        <v>0.1</v>
      </c>
    </row>
    <row r="178" spans="1:11" s="16" customFormat="1" ht="30" customHeight="1" x14ac:dyDescent="0.45">
      <c r="A178" s="120" t="s">
        <v>112</v>
      </c>
      <c r="B178" s="121"/>
      <c r="C178" s="121"/>
      <c r="D178" s="107"/>
      <c r="E178" s="107"/>
      <c r="F178" s="22">
        <v>1</v>
      </c>
      <c r="G178" s="108">
        <v>9600</v>
      </c>
      <c r="H178" s="108"/>
      <c r="I178" s="113">
        <f t="shared" si="20"/>
        <v>9600</v>
      </c>
      <c r="J178" s="114"/>
      <c r="K178" s="54">
        <v>0.1</v>
      </c>
    </row>
    <row r="179" spans="1:11" s="16" customFormat="1" ht="30" customHeight="1" x14ac:dyDescent="0.45">
      <c r="A179" s="122" t="s">
        <v>188</v>
      </c>
      <c r="B179" s="123"/>
      <c r="C179" s="124"/>
      <c r="D179" s="125"/>
      <c r="E179" s="126"/>
      <c r="F179" s="22">
        <v>1</v>
      </c>
      <c r="G179" s="111">
        <v>42000</v>
      </c>
      <c r="H179" s="112"/>
      <c r="I179" s="113">
        <f t="shared" si="20"/>
        <v>42000</v>
      </c>
      <c r="J179" s="114"/>
      <c r="K179" s="54">
        <v>0.1</v>
      </c>
    </row>
    <row r="180" spans="1:11" s="16" customFormat="1" ht="30" customHeight="1" x14ac:dyDescent="0.45">
      <c r="A180" s="115" t="s">
        <v>113</v>
      </c>
      <c r="B180" s="116"/>
      <c r="C180" s="116"/>
      <c r="D180" s="107"/>
      <c r="E180" s="107"/>
      <c r="F180" s="22">
        <v>1</v>
      </c>
      <c r="G180" s="108">
        <v>14400</v>
      </c>
      <c r="H180" s="108"/>
      <c r="I180" s="113">
        <f t="shared" si="20"/>
        <v>14400</v>
      </c>
      <c r="J180" s="114"/>
      <c r="K180" s="54">
        <v>0.1</v>
      </c>
    </row>
    <row r="181" spans="1:11" s="16" customFormat="1" ht="30" customHeight="1" x14ac:dyDescent="0.45">
      <c r="A181" s="115" t="s">
        <v>103</v>
      </c>
      <c r="B181" s="116"/>
      <c r="C181" s="116"/>
      <c r="D181" s="107"/>
      <c r="E181" s="107"/>
      <c r="F181" s="22">
        <v>1</v>
      </c>
      <c r="G181" s="108">
        <v>9600</v>
      </c>
      <c r="H181" s="108"/>
      <c r="I181" s="113">
        <f t="shared" si="20"/>
        <v>9600</v>
      </c>
      <c r="J181" s="114"/>
      <c r="K181" s="54">
        <v>0.1</v>
      </c>
    </row>
    <row r="182" spans="1:11" s="16" customFormat="1" ht="30" customHeight="1" x14ac:dyDescent="0.45">
      <c r="A182" s="115" t="s">
        <v>80</v>
      </c>
      <c r="B182" s="116"/>
      <c r="C182" s="116"/>
      <c r="D182" s="107"/>
      <c r="E182" s="107"/>
      <c r="F182" s="22">
        <v>1</v>
      </c>
      <c r="G182" s="108">
        <v>14400</v>
      </c>
      <c r="H182" s="108"/>
      <c r="I182" s="113">
        <f t="shared" si="20"/>
        <v>14400</v>
      </c>
      <c r="J182" s="114"/>
      <c r="K182" s="54">
        <v>0.1</v>
      </c>
    </row>
    <row r="183" spans="1:11" s="16" customFormat="1" ht="30" customHeight="1" x14ac:dyDescent="0.45">
      <c r="A183" s="115" t="s">
        <v>114</v>
      </c>
      <c r="B183" s="116"/>
      <c r="C183" s="116"/>
      <c r="D183" s="107"/>
      <c r="E183" s="107"/>
      <c r="F183" s="21" t="s">
        <v>17</v>
      </c>
      <c r="G183" s="108"/>
      <c r="H183" s="108"/>
      <c r="I183" s="113">
        <v>60000</v>
      </c>
      <c r="J183" s="114"/>
      <c r="K183" s="54">
        <v>0.1</v>
      </c>
    </row>
    <row r="184" spans="1:11" s="16" customFormat="1" ht="30" customHeight="1" x14ac:dyDescent="0.45">
      <c r="A184" s="115" t="s">
        <v>82</v>
      </c>
      <c r="B184" s="116"/>
      <c r="C184" s="116"/>
      <c r="D184" s="107"/>
      <c r="E184" s="107"/>
      <c r="F184" s="22">
        <v>1</v>
      </c>
      <c r="G184" s="108"/>
      <c r="H184" s="108"/>
      <c r="I184" s="113">
        <v>48000</v>
      </c>
      <c r="J184" s="114"/>
      <c r="K184" s="54">
        <v>0.1</v>
      </c>
    </row>
    <row r="185" spans="1:11" s="16" customFormat="1" ht="30" customHeight="1" x14ac:dyDescent="0.45">
      <c r="A185" s="115" t="s">
        <v>83</v>
      </c>
      <c r="B185" s="116"/>
      <c r="C185" s="116"/>
      <c r="D185" s="107"/>
      <c r="E185" s="107"/>
      <c r="F185" s="22">
        <v>1</v>
      </c>
      <c r="G185" s="108"/>
      <c r="H185" s="108"/>
      <c r="I185" s="113">
        <v>42000</v>
      </c>
      <c r="J185" s="114"/>
      <c r="K185" s="54">
        <v>0.1</v>
      </c>
    </row>
    <row r="186" spans="1:11" s="16" customFormat="1" ht="30" customHeight="1" x14ac:dyDescent="0.45">
      <c r="A186" s="172" t="s">
        <v>115</v>
      </c>
      <c r="B186" s="173"/>
      <c r="C186" s="173"/>
      <c r="D186" s="107"/>
      <c r="E186" s="107"/>
      <c r="F186" s="22"/>
      <c r="G186" s="108"/>
      <c r="H186" s="108"/>
      <c r="I186" s="170"/>
      <c r="J186" s="171"/>
      <c r="K186" s="51"/>
    </row>
    <row r="187" spans="1:11" s="16" customFormat="1" ht="30" customHeight="1" x14ac:dyDescent="0.45">
      <c r="A187" s="115" t="s">
        <v>106</v>
      </c>
      <c r="B187" s="116"/>
      <c r="C187" s="116"/>
      <c r="D187" s="107"/>
      <c r="E187" s="107"/>
      <c r="F187" s="22">
        <v>2</v>
      </c>
      <c r="G187" s="108">
        <v>7200</v>
      </c>
      <c r="H187" s="108"/>
      <c r="I187" s="113">
        <f t="shared" ref="I187:I188" si="21">F187*G187</f>
        <v>14400</v>
      </c>
      <c r="J187" s="114"/>
      <c r="K187" s="54">
        <v>0.1</v>
      </c>
    </row>
    <row r="188" spans="1:11" s="16" customFormat="1" ht="30" customHeight="1" x14ac:dyDescent="0.45">
      <c r="A188" s="115" t="s">
        <v>94</v>
      </c>
      <c r="B188" s="116"/>
      <c r="C188" s="116"/>
      <c r="D188" s="107"/>
      <c r="E188" s="107"/>
      <c r="F188" s="22">
        <v>1</v>
      </c>
      <c r="G188" s="108">
        <v>12000</v>
      </c>
      <c r="H188" s="108"/>
      <c r="I188" s="113">
        <f t="shared" si="21"/>
        <v>12000</v>
      </c>
      <c r="J188" s="114"/>
      <c r="K188" s="54">
        <v>0.1</v>
      </c>
    </row>
    <row r="189" spans="1:11" s="16" customFormat="1" ht="30" customHeight="1" x14ac:dyDescent="0.45">
      <c r="A189" s="115" t="s">
        <v>88</v>
      </c>
      <c r="B189" s="116"/>
      <c r="C189" s="116"/>
      <c r="D189" s="107"/>
      <c r="E189" s="107"/>
      <c r="F189" s="21" t="s">
        <v>89</v>
      </c>
      <c r="G189" s="108"/>
      <c r="H189" s="108"/>
      <c r="I189" s="113">
        <v>24000</v>
      </c>
      <c r="J189" s="114"/>
      <c r="K189" s="54">
        <v>0.1</v>
      </c>
    </row>
    <row r="190" spans="1:11" s="16" customFormat="1" ht="30" customHeight="1" x14ac:dyDescent="0.45">
      <c r="A190" s="172" t="s">
        <v>116</v>
      </c>
      <c r="B190" s="173"/>
      <c r="C190" s="173"/>
      <c r="D190" s="107"/>
      <c r="E190" s="107"/>
      <c r="F190" s="22"/>
      <c r="G190" s="108"/>
      <c r="H190" s="108"/>
      <c r="I190" s="170"/>
      <c r="J190" s="171"/>
      <c r="K190" s="51"/>
    </row>
    <row r="191" spans="1:11" s="16" customFormat="1" ht="30" customHeight="1" x14ac:dyDescent="0.45">
      <c r="A191" s="115" t="s">
        <v>117</v>
      </c>
      <c r="B191" s="116"/>
      <c r="C191" s="116"/>
      <c r="D191" s="107"/>
      <c r="E191" s="107"/>
      <c r="F191" s="21" t="s">
        <v>89</v>
      </c>
      <c r="G191" s="108"/>
      <c r="H191" s="108"/>
      <c r="I191" s="170">
        <v>288000</v>
      </c>
      <c r="J191" s="171"/>
      <c r="K191" s="54">
        <v>0.1</v>
      </c>
    </row>
    <row r="192" spans="1:11" ht="30" customHeight="1" x14ac:dyDescent="0.45">
      <c r="A192" s="115" t="s">
        <v>118</v>
      </c>
      <c r="B192" s="116"/>
      <c r="C192" s="116"/>
      <c r="D192" s="107"/>
      <c r="E192" s="107"/>
      <c r="F192" s="21" t="s">
        <v>89</v>
      </c>
      <c r="G192" s="108"/>
      <c r="H192" s="108"/>
      <c r="I192" s="170">
        <v>432000</v>
      </c>
      <c r="J192" s="171"/>
      <c r="K192" s="54">
        <v>0.1</v>
      </c>
    </row>
    <row r="193" spans="1:11" ht="30" customHeight="1" x14ac:dyDescent="0.45">
      <c r="A193" s="115" t="s">
        <v>119</v>
      </c>
      <c r="B193" s="116"/>
      <c r="C193" s="116"/>
      <c r="D193" s="107"/>
      <c r="E193" s="107"/>
      <c r="F193" s="21" t="s">
        <v>89</v>
      </c>
      <c r="G193" s="108"/>
      <c r="H193" s="108"/>
      <c r="I193" s="170">
        <v>324000</v>
      </c>
      <c r="J193" s="171"/>
      <c r="K193" s="54">
        <v>0.1</v>
      </c>
    </row>
    <row r="194" spans="1:11" s="16" customFormat="1" ht="30" customHeight="1" x14ac:dyDescent="0.45">
      <c r="A194" s="115" t="s">
        <v>120</v>
      </c>
      <c r="B194" s="116"/>
      <c r="C194" s="116"/>
      <c r="D194" s="107"/>
      <c r="E194" s="107"/>
      <c r="F194" s="21" t="s">
        <v>89</v>
      </c>
      <c r="G194" s="108"/>
      <c r="H194" s="108"/>
      <c r="I194" s="113">
        <v>360000</v>
      </c>
      <c r="J194" s="114"/>
      <c r="K194" s="54">
        <v>0.1</v>
      </c>
    </row>
    <row r="195" spans="1:11" s="16" customFormat="1" ht="30" customHeight="1" x14ac:dyDescent="0.45">
      <c r="A195" s="168" t="s">
        <v>121</v>
      </c>
      <c r="B195" s="169"/>
      <c r="C195" s="169"/>
      <c r="D195" s="164"/>
      <c r="E195" s="164"/>
      <c r="F195" s="46"/>
      <c r="G195" s="165"/>
      <c r="H195" s="165"/>
      <c r="I195" s="166"/>
      <c r="J195" s="167"/>
      <c r="K195" s="51"/>
    </row>
    <row r="196" spans="1:11" s="16" customFormat="1" ht="30" customHeight="1" x14ac:dyDescent="0.45">
      <c r="A196" s="162" t="s">
        <v>122</v>
      </c>
      <c r="B196" s="163"/>
      <c r="C196" s="163"/>
      <c r="D196" s="164"/>
      <c r="E196" s="164"/>
      <c r="F196" s="46">
        <v>2</v>
      </c>
      <c r="G196" s="165">
        <v>78000</v>
      </c>
      <c r="H196" s="165"/>
      <c r="I196" s="113">
        <f t="shared" ref="I196" si="22">F196*G196</f>
        <v>156000</v>
      </c>
      <c r="J196" s="114"/>
      <c r="K196" s="54">
        <v>0.1</v>
      </c>
    </row>
    <row r="197" spans="1:11" s="16" customFormat="1" ht="30" customHeight="1" x14ac:dyDescent="0.45">
      <c r="A197" s="162" t="s">
        <v>123</v>
      </c>
      <c r="B197" s="163"/>
      <c r="C197" s="163"/>
      <c r="D197" s="164"/>
      <c r="E197" s="164"/>
      <c r="F197" s="46"/>
      <c r="G197" s="165"/>
      <c r="H197" s="165"/>
      <c r="I197" s="113">
        <v>220000</v>
      </c>
      <c r="J197" s="114"/>
      <c r="K197" s="54">
        <v>0.1</v>
      </c>
    </row>
    <row r="198" spans="1:11" s="16" customFormat="1" ht="30" customHeight="1" x14ac:dyDescent="0.45">
      <c r="A198" s="122" t="s">
        <v>124</v>
      </c>
      <c r="B198" s="123"/>
      <c r="C198" s="124"/>
      <c r="D198" s="164"/>
      <c r="E198" s="164"/>
      <c r="F198" s="47" t="s">
        <v>89</v>
      </c>
      <c r="G198" s="165"/>
      <c r="H198" s="165"/>
      <c r="I198" s="109">
        <v>180000</v>
      </c>
      <c r="J198" s="110"/>
      <c r="K198" s="54">
        <v>0.1</v>
      </c>
    </row>
    <row r="199" spans="1:11" s="16" customFormat="1" ht="30" customHeight="1" x14ac:dyDescent="0.45">
      <c r="A199" s="162" t="s">
        <v>189</v>
      </c>
      <c r="B199" s="163"/>
      <c r="C199" s="163"/>
      <c r="D199" s="164" t="s">
        <v>190</v>
      </c>
      <c r="E199" s="164"/>
      <c r="F199" s="60">
        <v>45</v>
      </c>
      <c r="G199" s="165">
        <v>10000</v>
      </c>
      <c r="H199" s="165"/>
      <c r="I199" s="113">
        <f>F199*G199</f>
        <v>450000</v>
      </c>
      <c r="J199" s="114"/>
      <c r="K199" s="54">
        <v>0.1</v>
      </c>
    </row>
    <row r="200" spans="1:11" s="16" customFormat="1" ht="30" customHeight="1" x14ac:dyDescent="0.45">
      <c r="A200" s="159" t="s">
        <v>125</v>
      </c>
      <c r="B200" s="160"/>
      <c r="C200" s="160"/>
      <c r="D200" s="160"/>
      <c r="E200" s="160"/>
      <c r="F200" s="48"/>
      <c r="G200" s="161"/>
      <c r="H200" s="161"/>
      <c r="I200" s="134">
        <f>SUM(I113:J199)</f>
        <v>4724270</v>
      </c>
      <c r="J200" s="135"/>
      <c r="K200" s="54">
        <v>0.1</v>
      </c>
    </row>
    <row r="201" spans="1:11" s="16" customFormat="1" ht="30" customHeight="1" x14ac:dyDescent="0.45">
      <c r="A201" s="162"/>
      <c r="B201" s="163"/>
      <c r="C201" s="163"/>
      <c r="D201" s="164"/>
      <c r="E201" s="164"/>
      <c r="F201" s="46"/>
      <c r="G201" s="165"/>
      <c r="H201" s="165"/>
      <c r="I201" s="166"/>
      <c r="J201" s="167"/>
      <c r="K201" s="51"/>
    </row>
    <row r="202" spans="1:11" s="16" customFormat="1" ht="30" customHeight="1" x14ac:dyDescent="0.45">
      <c r="A202" s="122"/>
      <c r="B202" s="123"/>
      <c r="C202" s="124"/>
      <c r="D202" s="107"/>
      <c r="E202" s="107"/>
      <c r="F202" s="22"/>
      <c r="G202" s="108"/>
      <c r="H202" s="108"/>
      <c r="I202" s="113"/>
      <c r="J202" s="114"/>
      <c r="K202" s="51"/>
    </row>
    <row r="203" spans="1:11" s="16" customFormat="1" ht="30" customHeight="1" thickBot="1" x14ac:dyDescent="0.5">
      <c r="A203" s="155" t="s">
        <v>126</v>
      </c>
      <c r="B203" s="156"/>
      <c r="C203" s="156"/>
      <c r="D203" s="107"/>
      <c r="E203" s="107"/>
      <c r="F203" s="22"/>
      <c r="G203" s="108"/>
      <c r="H203" s="108"/>
      <c r="I203" s="113"/>
      <c r="J203" s="114"/>
      <c r="K203" s="51"/>
    </row>
    <row r="204" spans="1:11" s="16" customFormat="1" ht="30" customHeight="1" thickBot="1" x14ac:dyDescent="0.5">
      <c r="A204" s="153" t="s">
        <v>8</v>
      </c>
      <c r="B204" s="153"/>
      <c r="C204" s="153"/>
      <c r="D204" s="153" t="s">
        <v>9</v>
      </c>
      <c r="E204" s="153"/>
      <c r="F204" s="17" t="s">
        <v>10</v>
      </c>
      <c r="G204" s="153" t="s">
        <v>11</v>
      </c>
      <c r="H204" s="153"/>
      <c r="I204" s="153" t="s">
        <v>12</v>
      </c>
      <c r="J204" s="154"/>
      <c r="K204" s="10"/>
    </row>
    <row r="205" spans="1:11" s="16" customFormat="1" ht="30" customHeight="1" x14ac:dyDescent="0.45">
      <c r="A205" s="157" t="s">
        <v>200</v>
      </c>
      <c r="B205" s="157"/>
      <c r="C205" s="157"/>
      <c r="D205" s="157"/>
      <c r="E205" s="157"/>
      <c r="F205" s="157"/>
      <c r="G205" s="157"/>
      <c r="H205" s="157"/>
      <c r="I205" s="157"/>
      <c r="J205" s="158"/>
      <c r="K205" s="10"/>
    </row>
    <row r="206" spans="1:11" s="16" customFormat="1" ht="30" customHeight="1" x14ac:dyDescent="0.45">
      <c r="A206" s="105" t="s">
        <v>127</v>
      </c>
      <c r="B206" s="106"/>
      <c r="C206" s="106"/>
      <c r="D206" s="107" t="s">
        <v>128</v>
      </c>
      <c r="E206" s="107"/>
      <c r="F206" s="24">
        <v>106</v>
      </c>
      <c r="G206" s="108">
        <v>3600</v>
      </c>
      <c r="H206" s="108"/>
      <c r="I206" s="113">
        <f t="shared" ref="I206:I227" si="23">F206*G206</f>
        <v>381600</v>
      </c>
      <c r="J206" s="114"/>
      <c r="K206" s="54">
        <v>0.1</v>
      </c>
    </row>
    <row r="207" spans="1:11" s="16" customFormat="1" ht="30" customHeight="1" x14ac:dyDescent="0.45">
      <c r="A207" s="105" t="s">
        <v>224</v>
      </c>
      <c r="B207" s="106"/>
      <c r="C207" s="106"/>
      <c r="D207" s="107" t="s">
        <v>129</v>
      </c>
      <c r="E207" s="107"/>
      <c r="F207" s="24">
        <v>79</v>
      </c>
      <c r="G207" s="108">
        <v>7200</v>
      </c>
      <c r="H207" s="108"/>
      <c r="I207" s="113">
        <f t="shared" si="23"/>
        <v>568800</v>
      </c>
      <c r="J207" s="114"/>
      <c r="K207" s="54">
        <v>0.1</v>
      </c>
    </row>
    <row r="208" spans="1:11" s="16" customFormat="1" ht="30" customHeight="1" x14ac:dyDescent="0.45">
      <c r="A208" s="105" t="s">
        <v>194</v>
      </c>
      <c r="B208" s="106"/>
      <c r="C208" s="106"/>
      <c r="D208" s="107" t="s">
        <v>195</v>
      </c>
      <c r="E208" s="107"/>
      <c r="F208" s="24">
        <v>14</v>
      </c>
      <c r="G208" s="108">
        <v>14400</v>
      </c>
      <c r="H208" s="108"/>
      <c r="I208" s="113">
        <f t="shared" ref="I208" si="24">F208*G208</f>
        <v>201600</v>
      </c>
      <c r="J208" s="114"/>
      <c r="K208" s="54">
        <v>0.1</v>
      </c>
    </row>
    <row r="209" spans="1:11" s="16" customFormat="1" ht="30" customHeight="1" x14ac:dyDescent="0.45">
      <c r="A209" s="128" t="s">
        <v>130</v>
      </c>
      <c r="B209" s="129"/>
      <c r="C209" s="130"/>
      <c r="D209" s="107" t="s">
        <v>129</v>
      </c>
      <c r="E209" s="107"/>
      <c r="F209" s="29">
        <v>134</v>
      </c>
      <c r="G209" s="111">
        <v>3000</v>
      </c>
      <c r="H209" s="112"/>
      <c r="I209" s="113">
        <f t="shared" si="23"/>
        <v>402000</v>
      </c>
      <c r="J209" s="114"/>
      <c r="K209" s="54">
        <v>0.1</v>
      </c>
    </row>
    <row r="210" spans="1:11" s="16" customFormat="1" ht="30" customHeight="1" x14ac:dyDescent="0.45">
      <c r="A210" s="128" t="s">
        <v>229</v>
      </c>
      <c r="B210" s="129"/>
      <c r="C210" s="130"/>
      <c r="D210" s="125" t="s">
        <v>230</v>
      </c>
      <c r="E210" s="126"/>
      <c r="F210" s="29">
        <v>134</v>
      </c>
      <c r="G210" s="213">
        <v>8500</v>
      </c>
      <c r="H210" s="214"/>
      <c r="I210" s="109">
        <f t="shared" ref="I210" si="25">F210*G210</f>
        <v>1139000</v>
      </c>
      <c r="J210" s="110"/>
      <c r="K210" s="54">
        <v>0.1</v>
      </c>
    </row>
    <row r="211" spans="1:11" s="16" customFormat="1" ht="30" customHeight="1" x14ac:dyDescent="0.45">
      <c r="A211" s="115" t="s">
        <v>225</v>
      </c>
      <c r="B211" s="116"/>
      <c r="C211" s="116"/>
      <c r="D211" s="107" t="s">
        <v>226</v>
      </c>
      <c r="E211" s="107"/>
      <c r="F211" s="22">
        <v>4</v>
      </c>
      <c r="G211" s="108">
        <v>18000</v>
      </c>
      <c r="H211" s="108"/>
      <c r="I211" s="113">
        <f t="shared" ref="I211" si="26">F211*G211</f>
        <v>72000</v>
      </c>
      <c r="J211" s="114"/>
      <c r="K211" s="54">
        <v>0.1</v>
      </c>
    </row>
    <row r="212" spans="1:11" s="16" customFormat="1" ht="30" customHeight="1" x14ac:dyDescent="0.45">
      <c r="A212" s="115" t="s">
        <v>196</v>
      </c>
      <c r="B212" s="116"/>
      <c r="C212" s="116"/>
      <c r="D212" s="107" t="s">
        <v>131</v>
      </c>
      <c r="E212" s="107"/>
      <c r="F212" s="22">
        <v>1</v>
      </c>
      <c r="G212" s="108">
        <v>750000</v>
      </c>
      <c r="H212" s="108"/>
      <c r="I212" s="113">
        <f t="shared" si="23"/>
        <v>750000</v>
      </c>
      <c r="J212" s="114"/>
      <c r="K212" s="54">
        <v>0.1</v>
      </c>
    </row>
    <row r="213" spans="1:11" ht="30" customHeight="1" x14ac:dyDescent="0.45">
      <c r="A213" s="115" t="s">
        <v>197</v>
      </c>
      <c r="B213" s="116"/>
      <c r="C213" s="116"/>
      <c r="D213" s="107"/>
      <c r="E213" s="107"/>
      <c r="F213" s="21" t="s">
        <v>89</v>
      </c>
      <c r="G213" s="108"/>
      <c r="H213" s="108"/>
      <c r="I213" s="113">
        <v>96000</v>
      </c>
      <c r="J213" s="114"/>
      <c r="K213" s="54">
        <v>0.1</v>
      </c>
    </row>
    <row r="214" spans="1:11" ht="30" customHeight="1" x14ac:dyDescent="0.45">
      <c r="A214" s="115" t="s">
        <v>198</v>
      </c>
      <c r="B214" s="116"/>
      <c r="C214" s="116"/>
      <c r="D214" s="107"/>
      <c r="E214" s="107"/>
      <c r="F214" s="21" t="s">
        <v>89</v>
      </c>
      <c r="G214" s="108"/>
      <c r="H214" s="108"/>
      <c r="I214" s="113">
        <v>340000</v>
      </c>
      <c r="J214" s="114"/>
      <c r="K214" s="54">
        <v>0.1</v>
      </c>
    </row>
    <row r="215" spans="1:11" ht="30" customHeight="1" x14ac:dyDescent="0.45">
      <c r="A215" s="115" t="s">
        <v>199</v>
      </c>
      <c r="B215" s="116"/>
      <c r="C215" s="116"/>
      <c r="D215" s="107"/>
      <c r="E215" s="107"/>
      <c r="F215" s="21" t="s">
        <v>89</v>
      </c>
      <c r="G215" s="108"/>
      <c r="H215" s="108"/>
      <c r="I215" s="113">
        <v>180000</v>
      </c>
      <c r="J215" s="114"/>
      <c r="K215" s="54">
        <v>0.1</v>
      </c>
    </row>
    <row r="216" spans="1:11" ht="30" customHeight="1" x14ac:dyDescent="0.45">
      <c r="A216" s="115"/>
      <c r="B216" s="116"/>
      <c r="C216" s="116"/>
      <c r="D216" s="107"/>
      <c r="E216" s="107"/>
      <c r="F216" s="22"/>
      <c r="G216" s="108"/>
      <c r="H216" s="108"/>
      <c r="I216" s="113"/>
      <c r="J216" s="114"/>
      <c r="K216" s="51"/>
    </row>
    <row r="217" spans="1:11" ht="30" customHeight="1" x14ac:dyDescent="0.45">
      <c r="A217" s="117" t="s">
        <v>201</v>
      </c>
      <c r="B217" s="118"/>
      <c r="C217" s="118"/>
      <c r="D217" s="118"/>
      <c r="E217" s="118"/>
      <c r="F217" s="118"/>
      <c r="G217" s="118"/>
      <c r="H217" s="118"/>
      <c r="I217" s="118"/>
      <c r="J217" s="119"/>
      <c r="K217" s="51"/>
    </row>
    <row r="218" spans="1:11" ht="30" customHeight="1" x14ac:dyDescent="0.45">
      <c r="A218" s="120" t="s">
        <v>194</v>
      </c>
      <c r="B218" s="121"/>
      <c r="C218" s="121"/>
      <c r="D218" s="107" t="s">
        <v>132</v>
      </c>
      <c r="E218" s="107"/>
      <c r="F218" s="22">
        <v>6</v>
      </c>
      <c r="G218" s="108">
        <v>12000</v>
      </c>
      <c r="H218" s="108"/>
      <c r="I218" s="113">
        <f t="shared" si="23"/>
        <v>72000</v>
      </c>
      <c r="J218" s="114"/>
      <c r="K218" s="54">
        <v>0.1</v>
      </c>
    </row>
    <row r="219" spans="1:11" ht="30" customHeight="1" x14ac:dyDescent="0.45">
      <c r="A219" s="105" t="s">
        <v>202</v>
      </c>
      <c r="B219" s="106"/>
      <c r="C219" s="106"/>
      <c r="D219" s="107"/>
      <c r="E219" s="107"/>
      <c r="F219" s="21" t="s">
        <v>89</v>
      </c>
      <c r="G219" s="108"/>
      <c r="H219" s="108"/>
      <c r="I219" s="113">
        <v>240000</v>
      </c>
      <c r="J219" s="114"/>
      <c r="K219" s="54">
        <v>0.1</v>
      </c>
    </row>
    <row r="220" spans="1:11" ht="30" customHeight="1" x14ac:dyDescent="0.45">
      <c r="A220" s="120" t="s">
        <v>133</v>
      </c>
      <c r="B220" s="121"/>
      <c r="C220" s="121"/>
      <c r="D220" s="107" t="s">
        <v>134</v>
      </c>
      <c r="E220" s="107"/>
      <c r="F220" s="24">
        <v>60</v>
      </c>
      <c r="G220" s="108">
        <v>12000</v>
      </c>
      <c r="H220" s="108"/>
      <c r="I220" s="113">
        <f t="shared" si="23"/>
        <v>720000</v>
      </c>
      <c r="J220" s="114"/>
      <c r="K220" s="54">
        <v>0.1</v>
      </c>
    </row>
    <row r="221" spans="1:11" ht="30" customHeight="1" x14ac:dyDescent="0.45">
      <c r="A221" s="120" t="s">
        <v>133</v>
      </c>
      <c r="B221" s="121"/>
      <c r="C221" s="121"/>
      <c r="D221" s="107" t="s">
        <v>135</v>
      </c>
      <c r="E221" s="107"/>
      <c r="F221" s="22">
        <v>1</v>
      </c>
      <c r="G221" s="108">
        <v>36000</v>
      </c>
      <c r="H221" s="108"/>
      <c r="I221" s="113">
        <f t="shared" si="23"/>
        <v>36000</v>
      </c>
      <c r="J221" s="114"/>
      <c r="K221" s="54">
        <v>0.1</v>
      </c>
    </row>
    <row r="222" spans="1:11" ht="30" customHeight="1" x14ac:dyDescent="0.45">
      <c r="A222" s="120" t="s">
        <v>133</v>
      </c>
      <c r="B222" s="121"/>
      <c r="C222" s="121"/>
      <c r="D222" s="107" t="s">
        <v>136</v>
      </c>
      <c r="E222" s="107"/>
      <c r="F222" s="22">
        <v>1</v>
      </c>
      <c r="G222" s="108">
        <v>54000</v>
      </c>
      <c r="H222" s="108"/>
      <c r="I222" s="113">
        <f t="shared" si="23"/>
        <v>54000</v>
      </c>
      <c r="J222" s="114"/>
      <c r="K222" s="54">
        <v>0.1</v>
      </c>
    </row>
    <row r="223" spans="1:11" ht="30" customHeight="1" x14ac:dyDescent="0.45">
      <c r="A223" s="105" t="s">
        <v>137</v>
      </c>
      <c r="B223" s="106"/>
      <c r="C223" s="106"/>
      <c r="D223" s="107"/>
      <c r="E223" s="107"/>
      <c r="F223" s="24">
        <v>62</v>
      </c>
      <c r="G223" s="108">
        <v>1200</v>
      </c>
      <c r="H223" s="108"/>
      <c r="I223" s="113">
        <f t="shared" si="23"/>
        <v>74400</v>
      </c>
      <c r="J223" s="114"/>
      <c r="K223" s="54">
        <v>0.1</v>
      </c>
    </row>
    <row r="224" spans="1:11" ht="30" customHeight="1" x14ac:dyDescent="0.45">
      <c r="A224" s="120" t="s">
        <v>138</v>
      </c>
      <c r="B224" s="121"/>
      <c r="C224" s="121"/>
      <c r="D224" s="107" t="s">
        <v>131</v>
      </c>
      <c r="E224" s="107"/>
      <c r="F224" s="22">
        <v>1</v>
      </c>
      <c r="G224" s="108">
        <v>180000</v>
      </c>
      <c r="H224" s="108"/>
      <c r="I224" s="113">
        <f t="shared" si="23"/>
        <v>180000</v>
      </c>
      <c r="J224" s="114"/>
      <c r="K224" s="54">
        <v>0.1</v>
      </c>
    </row>
    <row r="225" spans="1:11" ht="30" customHeight="1" x14ac:dyDescent="0.45">
      <c r="A225" s="115" t="s">
        <v>139</v>
      </c>
      <c r="B225" s="116"/>
      <c r="C225" s="116"/>
      <c r="D225" s="107" t="s">
        <v>131</v>
      </c>
      <c r="E225" s="107"/>
      <c r="F225" s="22">
        <v>1</v>
      </c>
      <c r="G225" s="108">
        <v>280000</v>
      </c>
      <c r="H225" s="108"/>
      <c r="I225" s="113">
        <f t="shared" si="23"/>
        <v>280000</v>
      </c>
      <c r="J225" s="114"/>
      <c r="K225" s="54">
        <v>0.1</v>
      </c>
    </row>
    <row r="226" spans="1:11" ht="30" customHeight="1" x14ac:dyDescent="0.45">
      <c r="A226" s="128" t="s">
        <v>140</v>
      </c>
      <c r="B226" s="129"/>
      <c r="C226" s="130"/>
      <c r="D226" s="125" t="s">
        <v>131</v>
      </c>
      <c r="E226" s="126"/>
      <c r="F226" s="22">
        <v>1</v>
      </c>
      <c r="G226" s="111">
        <v>180000</v>
      </c>
      <c r="H226" s="112"/>
      <c r="I226" s="113">
        <f t="shared" si="23"/>
        <v>180000</v>
      </c>
      <c r="J226" s="114"/>
      <c r="K226" s="54">
        <v>0.1</v>
      </c>
    </row>
    <row r="227" spans="1:11" ht="30" customHeight="1" x14ac:dyDescent="0.45">
      <c r="A227" s="128" t="s">
        <v>141</v>
      </c>
      <c r="B227" s="129"/>
      <c r="C227" s="130"/>
      <c r="D227" s="125" t="s">
        <v>142</v>
      </c>
      <c r="E227" s="126"/>
      <c r="F227" s="22">
        <v>3</v>
      </c>
      <c r="G227" s="111">
        <v>40000</v>
      </c>
      <c r="H227" s="112"/>
      <c r="I227" s="109">
        <f t="shared" si="23"/>
        <v>120000</v>
      </c>
      <c r="J227" s="110"/>
      <c r="K227" s="54">
        <v>0.1</v>
      </c>
    </row>
    <row r="228" spans="1:11" ht="30" customHeight="1" x14ac:dyDescent="0.45">
      <c r="A228" s="105" t="s">
        <v>33</v>
      </c>
      <c r="B228" s="106"/>
      <c r="C228" s="106"/>
      <c r="D228" s="107"/>
      <c r="E228" s="107"/>
      <c r="F228" s="49"/>
      <c r="G228" s="108"/>
      <c r="H228" s="108"/>
      <c r="I228" s="134">
        <f>SUM(I206:J227)</f>
        <v>6087400</v>
      </c>
      <c r="J228" s="135"/>
      <c r="K228" s="54">
        <v>0.1</v>
      </c>
    </row>
    <row r="229" spans="1:11" ht="30" customHeight="1" thickBot="1" x14ac:dyDescent="0.5">
      <c r="A229" s="105" t="s">
        <v>143</v>
      </c>
      <c r="B229" s="106"/>
      <c r="C229" s="106"/>
      <c r="D229" s="107"/>
      <c r="E229" s="107"/>
      <c r="F229" s="49"/>
      <c r="G229" s="108"/>
      <c r="H229" s="108"/>
      <c r="I229" s="134">
        <f>I201+I228</f>
        <v>6087400</v>
      </c>
      <c r="J229" s="135"/>
      <c r="K229" s="54">
        <v>0.1</v>
      </c>
    </row>
    <row r="230" spans="1:11" ht="30" customHeight="1" thickBot="1" x14ac:dyDescent="0.5">
      <c r="A230" s="139" t="s">
        <v>144</v>
      </c>
      <c r="B230" s="140"/>
      <c r="C230" s="140"/>
      <c r="D230" s="140"/>
      <c r="E230" s="140"/>
      <c r="F230" s="31"/>
      <c r="G230" s="31"/>
      <c r="H230" s="32"/>
      <c r="I230" s="150">
        <f>I229+I195</f>
        <v>6087400</v>
      </c>
      <c r="J230" s="151"/>
      <c r="K230" s="54">
        <v>0.1</v>
      </c>
    </row>
    <row r="231" spans="1:11" ht="30" customHeight="1" x14ac:dyDescent="0.45">
      <c r="F231" s="103"/>
      <c r="G231" s="103"/>
      <c r="H231" s="103"/>
      <c r="I231" s="103"/>
      <c r="J231" s="103"/>
    </row>
    <row r="232" spans="1:11" ht="30" customHeight="1" thickBot="1" x14ac:dyDescent="0.5">
      <c r="A232" s="35" t="s">
        <v>210</v>
      </c>
      <c r="B232" s="35"/>
      <c r="C232" s="35"/>
      <c r="D232" s="35"/>
      <c r="E232" s="50"/>
      <c r="F232" s="50"/>
      <c r="G232" s="16"/>
      <c r="H232" s="16"/>
      <c r="I232" s="44"/>
      <c r="J232" s="44"/>
    </row>
    <row r="233" spans="1:11" ht="30" customHeight="1" thickBot="1" x14ac:dyDescent="0.5">
      <c r="A233" s="153" t="s">
        <v>8</v>
      </c>
      <c r="B233" s="153"/>
      <c r="C233" s="153"/>
      <c r="D233" s="153" t="s">
        <v>9</v>
      </c>
      <c r="E233" s="153"/>
      <c r="F233" s="17" t="s">
        <v>10</v>
      </c>
      <c r="G233" s="153" t="s">
        <v>11</v>
      </c>
      <c r="H233" s="153"/>
      <c r="I233" s="153" t="s">
        <v>12</v>
      </c>
      <c r="J233" s="154"/>
    </row>
    <row r="234" spans="1:11" ht="30" customHeight="1" x14ac:dyDescent="0.45">
      <c r="A234" s="105" t="s">
        <v>145</v>
      </c>
      <c r="B234" s="106"/>
      <c r="C234" s="106"/>
      <c r="D234" s="107" t="s">
        <v>205</v>
      </c>
      <c r="E234" s="107"/>
      <c r="F234" s="22">
        <v>8</v>
      </c>
      <c r="G234" s="108">
        <v>22000</v>
      </c>
      <c r="H234" s="108"/>
      <c r="I234" s="113">
        <f>F234*G234</f>
        <v>176000</v>
      </c>
      <c r="J234" s="114"/>
      <c r="K234" s="54">
        <v>0.1</v>
      </c>
    </row>
    <row r="235" spans="1:11" ht="30" customHeight="1" x14ac:dyDescent="0.45">
      <c r="A235" s="105" t="s">
        <v>145</v>
      </c>
      <c r="B235" s="106"/>
      <c r="C235" s="106"/>
      <c r="D235" s="107" t="s">
        <v>206</v>
      </c>
      <c r="E235" s="107"/>
      <c r="F235" s="22">
        <v>13</v>
      </c>
      <c r="G235" s="111">
        <v>16000</v>
      </c>
      <c r="H235" s="112"/>
      <c r="I235" s="113">
        <f>F235*G235</f>
        <v>208000</v>
      </c>
      <c r="J235" s="114"/>
      <c r="K235" s="54">
        <v>0.1</v>
      </c>
    </row>
    <row r="236" spans="1:11" s="16" customFormat="1" ht="30" customHeight="1" x14ac:dyDescent="0.45">
      <c r="A236" s="105" t="s">
        <v>203</v>
      </c>
      <c r="B236" s="106"/>
      <c r="C236" s="106"/>
      <c r="D236" s="107" t="s">
        <v>204</v>
      </c>
      <c r="E236" s="107"/>
      <c r="F236" s="22">
        <v>6</v>
      </c>
      <c r="G236" s="111">
        <v>10800</v>
      </c>
      <c r="H236" s="112"/>
      <c r="I236" s="113">
        <f t="shared" ref="I236:I238" si="27">F236*G236</f>
        <v>64800</v>
      </c>
      <c r="J236" s="114"/>
      <c r="K236" s="54">
        <v>0.1</v>
      </c>
    </row>
    <row r="237" spans="1:11" s="16" customFormat="1" ht="30" customHeight="1" x14ac:dyDescent="0.45">
      <c r="A237" s="105" t="s">
        <v>43</v>
      </c>
      <c r="B237" s="106"/>
      <c r="C237" s="106"/>
      <c r="D237" s="107" t="s">
        <v>207</v>
      </c>
      <c r="E237" s="107"/>
      <c r="F237" s="22">
        <v>5</v>
      </c>
      <c r="G237" s="111">
        <v>12000</v>
      </c>
      <c r="H237" s="112"/>
      <c r="I237" s="113">
        <f t="shared" si="27"/>
        <v>60000</v>
      </c>
      <c r="J237" s="114"/>
      <c r="K237" s="54">
        <v>0.1</v>
      </c>
    </row>
    <row r="238" spans="1:11" s="16" customFormat="1" ht="30" customHeight="1" x14ac:dyDescent="0.45">
      <c r="A238" s="105" t="s">
        <v>208</v>
      </c>
      <c r="B238" s="106"/>
      <c r="C238" s="106"/>
      <c r="D238" s="107" t="s">
        <v>209</v>
      </c>
      <c r="E238" s="107"/>
      <c r="F238" s="22">
        <v>8</v>
      </c>
      <c r="G238" s="111">
        <v>13200</v>
      </c>
      <c r="H238" s="112"/>
      <c r="I238" s="113">
        <f t="shared" si="27"/>
        <v>105600</v>
      </c>
      <c r="J238" s="114"/>
      <c r="K238" s="54">
        <v>0.1</v>
      </c>
    </row>
    <row r="239" spans="1:11" s="16" customFormat="1" ht="30" customHeight="1" x14ac:dyDescent="0.45">
      <c r="A239" s="120" t="s">
        <v>146</v>
      </c>
      <c r="B239" s="121"/>
      <c r="C239" s="121"/>
      <c r="D239" s="107"/>
      <c r="E239" s="107"/>
      <c r="F239" s="24">
        <v>150</v>
      </c>
      <c r="G239" s="108">
        <v>1200</v>
      </c>
      <c r="H239" s="108"/>
      <c r="I239" s="113">
        <f>F239*G239</f>
        <v>180000</v>
      </c>
      <c r="J239" s="114"/>
      <c r="K239" s="54">
        <v>0.1</v>
      </c>
    </row>
    <row r="240" spans="1:11" s="16" customFormat="1" ht="30" customHeight="1" x14ac:dyDescent="0.45">
      <c r="A240" s="120" t="s">
        <v>147</v>
      </c>
      <c r="B240" s="121"/>
      <c r="C240" s="121"/>
      <c r="D240" s="107"/>
      <c r="E240" s="107"/>
      <c r="F240" s="22">
        <v>250</v>
      </c>
      <c r="G240" s="108">
        <v>300</v>
      </c>
      <c r="H240" s="108"/>
      <c r="I240" s="113">
        <f t="shared" ref="I240" si="28">F240*G240</f>
        <v>75000</v>
      </c>
      <c r="J240" s="114"/>
      <c r="K240" s="54">
        <v>0.1</v>
      </c>
    </row>
    <row r="241" spans="1:11" s="16" customFormat="1" ht="30" customHeight="1" x14ac:dyDescent="0.45">
      <c r="A241" s="120" t="s">
        <v>211</v>
      </c>
      <c r="B241" s="121"/>
      <c r="C241" s="121"/>
      <c r="D241" s="107"/>
      <c r="E241" s="107"/>
      <c r="F241" s="22">
        <v>300</v>
      </c>
      <c r="G241" s="108">
        <v>1620</v>
      </c>
      <c r="H241" s="108"/>
      <c r="I241" s="113">
        <f t="shared" ref="I241:I242" si="29">F241*G241</f>
        <v>486000</v>
      </c>
      <c r="J241" s="114"/>
      <c r="K241" s="54">
        <v>0.1</v>
      </c>
    </row>
    <row r="242" spans="1:11" s="16" customFormat="1" ht="30" customHeight="1" x14ac:dyDescent="0.45">
      <c r="A242" s="120" t="s">
        <v>212</v>
      </c>
      <c r="B242" s="121"/>
      <c r="C242" s="121"/>
      <c r="D242" s="107"/>
      <c r="E242" s="107"/>
      <c r="F242" s="22">
        <v>12</v>
      </c>
      <c r="G242" s="108">
        <v>1500</v>
      </c>
      <c r="H242" s="108"/>
      <c r="I242" s="113">
        <f t="shared" si="29"/>
        <v>18000</v>
      </c>
      <c r="J242" s="114"/>
      <c r="K242" s="54">
        <v>0.1</v>
      </c>
    </row>
    <row r="243" spans="1:11" s="16" customFormat="1" ht="30" customHeight="1" x14ac:dyDescent="0.45">
      <c r="A243" s="120" t="s">
        <v>32</v>
      </c>
      <c r="B243" s="121"/>
      <c r="C243" s="121"/>
      <c r="D243" s="107"/>
      <c r="E243" s="107"/>
      <c r="F243" s="22">
        <v>6</v>
      </c>
      <c r="G243" s="108">
        <v>72000</v>
      </c>
      <c r="H243" s="108"/>
      <c r="I243" s="113">
        <f t="shared" ref="I243" si="30">F243*G243</f>
        <v>432000</v>
      </c>
      <c r="J243" s="114"/>
      <c r="K243" s="54">
        <v>0.1</v>
      </c>
    </row>
    <row r="244" spans="1:11" s="16" customFormat="1" ht="30" customHeight="1" x14ac:dyDescent="0.45">
      <c r="A244" s="120" t="s">
        <v>23</v>
      </c>
      <c r="B244" s="121"/>
      <c r="C244" s="121"/>
      <c r="D244" s="107" t="s">
        <v>131</v>
      </c>
      <c r="E244" s="107"/>
      <c r="F244" s="22">
        <v>1</v>
      </c>
      <c r="G244" s="108"/>
      <c r="H244" s="108"/>
      <c r="I244" s="113">
        <v>420000</v>
      </c>
      <c r="J244" s="114"/>
      <c r="K244" s="54">
        <v>0.1</v>
      </c>
    </row>
    <row r="245" spans="1:11" s="16" customFormat="1" ht="30" customHeight="1" thickBot="1" x14ac:dyDescent="0.5">
      <c r="A245" s="120" t="s">
        <v>232</v>
      </c>
      <c r="B245" s="121"/>
      <c r="C245" s="121"/>
      <c r="D245" s="107" t="s">
        <v>131</v>
      </c>
      <c r="E245" s="107"/>
      <c r="F245" s="22" t="s">
        <v>17</v>
      </c>
      <c r="G245" s="108"/>
      <c r="H245" s="108"/>
      <c r="I245" s="113">
        <v>320000</v>
      </c>
      <c r="J245" s="114"/>
      <c r="K245" s="54">
        <v>1.1000000000000001</v>
      </c>
    </row>
    <row r="246" spans="1:11" s="16" customFormat="1" ht="30" customHeight="1" thickBot="1" x14ac:dyDescent="0.5">
      <c r="A246" s="139" t="s">
        <v>148</v>
      </c>
      <c r="B246" s="140"/>
      <c r="C246" s="140"/>
      <c r="D246" s="140"/>
      <c r="E246" s="140"/>
      <c r="F246" s="31"/>
      <c r="G246" s="31"/>
      <c r="H246" s="32"/>
      <c r="I246" s="150">
        <f>SUM(I234:J245)</f>
        <v>2545400</v>
      </c>
      <c r="J246" s="151"/>
      <c r="K246" s="54">
        <v>0.1</v>
      </c>
    </row>
    <row r="247" spans="1:11" s="16" customFormat="1" ht="30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0"/>
    </row>
    <row r="248" spans="1:11" s="16" customFormat="1" ht="30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0"/>
    </row>
    <row r="249" spans="1:11" s="16" customFormat="1" ht="30" customHeight="1" thickBot="1" x14ac:dyDescent="0.5">
      <c r="A249" s="44" t="s">
        <v>228</v>
      </c>
      <c r="B249" s="44" t="s">
        <v>149</v>
      </c>
      <c r="C249" s="36"/>
      <c r="D249" s="36"/>
      <c r="E249" s="36"/>
      <c r="F249" s="36"/>
      <c r="I249" s="152"/>
      <c r="J249" s="152"/>
      <c r="K249" s="51"/>
    </row>
    <row r="250" spans="1:11" s="16" customFormat="1" ht="30" customHeight="1" thickBot="1" x14ac:dyDescent="0.5">
      <c r="A250" s="153" t="s">
        <v>8</v>
      </c>
      <c r="B250" s="153"/>
      <c r="C250" s="153"/>
      <c r="D250" s="153" t="s">
        <v>9</v>
      </c>
      <c r="E250" s="153"/>
      <c r="F250" s="17" t="s">
        <v>10</v>
      </c>
      <c r="G250" s="153" t="s">
        <v>11</v>
      </c>
      <c r="H250" s="153"/>
      <c r="I250" s="153" t="s">
        <v>12</v>
      </c>
      <c r="J250" s="154"/>
      <c r="K250" s="51"/>
    </row>
    <row r="251" spans="1:11" s="16" customFormat="1" ht="30" customHeight="1" x14ac:dyDescent="0.45">
      <c r="A251" s="131" t="s">
        <v>150</v>
      </c>
      <c r="B251" s="132"/>
      <c r="C251" s="132"/>
      <c r="D251" s="133"/>
      <c r="E251" s="133"/>
      <c r="F251" s="18"/>
      <c r="G251" s="148"/>
      <c r="H251" s="148"/>
      <c r="I251" s="148"/>
      <c r="J251" s="149"/>
      <c r="K251" s="51"/>
    </row>
    <row r="252" spans="1:11" s="16" customFormat="1" ht="30" customHeight="1" x14ac:dyDescent="0.45">
      <c r="A252" s="105" t="s">
        <v>151</v>
      </c>
      <c r="B252" s="106"/>
      <c r="C252" s="106"/>
      <c r="D252" s="107" t="s">
        <v>152</v>
      </c>
      <c r="E252" s="107"/>
      <c r="F252" s="22">
        <v>3020</v>
      </c>
      <c r="G252" s="113">
        <v>300</v>
      </c>
      <c r="H252" s="113"/>
      <c r="I252" s="113">
        <f>F252*G252</f>
        <v>906000</v>
      </c>
      <c r="J252" s="114"/>
      <c r="K252" s="54">
        <v>0.1</v>
      </c>
    </row>
    <row r="253" spans="1:11" s="16" customFormat="1" ht="30" customHeight="1" x14ac:dyDescent="0.45">
      <c r="A253" s="128" t="s">
        <v>153</v>
      </c>
      <c r="B253" s="129"/>
      <c r="C253" s="130"/>
      <c r="D253" s="125" t="s">
        <v>154</v>
      </c>
      <c r="E253" s="126"/>
      <c r="F253" s="22">
        <v>62</v>
      </c>
      <c r="G253" s="109">
        <v>1450</v>
      </c>
      <c r="H253" s="127"/>
      <c r="I253" s="113">
        <f>F253*G253</f>
        <v>89900</v>
      </c>
      <c r="J253" s="114"/>
      <c r="K253" s="54">
        <v>0.1</v>
      </c>
    </row>
    <row r="254" spans="1:11" s="16" customFormat="1" ht="30" customHeight="1" x14ac:dyDescent="0.45">
      <c r="A254" s="120" t="s">
        <v>155</v>
      </c>
      <c r="B254" s="121"/>
      <c r="C254" s="121"/>
      <c r="D254" s="107" t="s">
        <v>156</v>
      </c>
      <c r="E254" s="107"/>
      <c r="F254" s="22">
        <v>32</v>
      </c>
      <c r="G254" s="113">
        <v>3000</v>
      </c>
      <c r="H254" s="113"/>
      <c r="I254" s="113">
        <f t="shared" ref="I254:I261" si="31">F254*G254</f>
        <v>96000</v>
      </c>
      <c r="J254" s="114"/>
      <c r="K254" s="54">
        <v>0.1</v>
      </c>
    </row>
    <row r="255" spans="1:11" s="16" customFormat="1" ht="30" customHeight="1" x14ac:dyDescent="0.45">
      <c r="A255" s="105" t="s">
        <v>157</v>
      </c>
      <c r="B255" s="106"/>
      <c r="C255" s="106"/>
      <c r="D255" s="107"/>
      <c r="E255" s="107"/>
      <c r="F255" s="22">
        <v>35</v>
      </c>
      <c r="G255" s="113">
        <v>2000</v>
      </c>
      <c r="H255" s="113"/>
      <c r="I255" s="113">
        <f t="shared" si="31"/>
        <v>70000</v>
      </c>
      <c r="J255" s="114"/>
      <c r="K255" s="54">
        <v>0.1</v>
      </c>
    </row>
    <row r="256" spans="1:11" ht="30" customHeight="1" x14ac:dyDescent="0.45">
      <c r="A256" s="27" t="s">
        <v>158</v>
      </c>
      <c r="B256" s="28"/>
      <c r="C256" s="28"/>
      <c r="D256" s="125" t="s">
        <v>156</v>
      </c>
      <c r="E256" s="126"/>
      <c r="F256" s="24">
        <v>45</v>
      </c>
      <c r="G256" s="109">
        <v>2000</v>
      </c>
      <c r="H256" s="127"/>
      <c r="I256" s="109">
        <f t="shared" si="31"/>
        <v>90000</v>
      </c>
      <c r="J256" s="110"/>
      <c r="K256" s="54">
        <v>0.1</v>
      </c>
    </row>
    <row r="257" spans="1:11" ht="30" customHeight="1" x14ac:dyDescent="0.45">
      <c r="A257" s="122" t="s">
        <v>159</v>
      </c>
      <c r="B257" s="123"/>
      <c r="C257" s="124"/>
      <c r="D257" s="125" t="s">
        <v>160</v>
      </c>
      <c r="E257" s="126"/>
      <c r="F257" s="22">
        <v>24</v>
      </c>
      <c r="G257" s="109">
        <v>1620</v>
      </c>
      <c r="H257" s="127"/>
      <c r="I257" s="109">
        <f t="shared" si="31"/>
        <v>38880</v>
      </c>
      <c r="J257" s="110"/>
      <c r="K257" s="54">
        <v>0.1</v>
      </c>
    </row>
    <row r="258" spans="1:11" ht="30" customHeight="1" x14ac:dyDescent="0.45">
      <c r="A258" s="122" t="s">
        <v>192</v>
      </c>
      <c r="B258" s="123"/>
      <c r="C258" s="124"/>
      <c r="D258" s="125" t="s">
        <v>154</v>
      </c>
      <c r="E258" s="126"/>
      <c r="F258" s="22">
        <v>1</v>
      </c>
      <c r="G258" s="109">
        <v>18000</v>
      </c>
      <c r="H258" s="127"/>
      <c r="I258" s="109">
        <f t="shared" ref="I258" si="32">F258*G258</f>
        <v>18000</v>
      </c>
      <c r="J258" s="110"/>
      <c r="K258" s="54">
        <v>0.1</v>
      </c>
    </row>
    <row r="259" spans="1:11" ht="30" customHeight="1" x14ac:dyDescent="0.45">
      <c r="A259" s="122" t="s">
        <v>193</v>
      </c>
      <c r="B259" s="123"/>
      <c r="C259" s="124"/>
      <c r="D259" s="125"/>
      <c r="E259" s="126"/>
      <c r="F259" s="22">
        <v>4</v>
      </c>
      <c r="G259" s="109">
        <v>3000</v>
      </c>
      <c r="H259" s="127"/>
      <c r="I259" s="109">
        <f t="shared" ref="I259" si="33">F259*G259</f>
        <v>12000</v>
      </c>
      <c r="J259" s="110"/>
      <c r="K259" s="54">
        <v>0.1</v>
      </c>
    </row>
    <row r="260" spans="1:11" ht="30" customHeight="1" x14ac:dyDescent="0.45">
      <c r="A260" s="105" t="s">
        <v>161</v>
      </c>
      <c r="B260" s="106"/>
      <c r="C260" s="106"/>
      <c r="D260" s="107"/>
      <c r="E260" s="107"/>
      <c r="F260" s="22">
        <v>5</v>
      </c>
      <c r="G260" s="113">
        <v>1500</v>
      </c>
      <c r="H260" s="113"/>
      <c r="I260" s="113">
        <f t="shared" si="31"/>
        <v>7500</v>
      </c>
      <c r="J260" s="114"/>
      <c r="K260" s="54">
        <v>0.1</v>
      </c>
    </row>
    <row r="261" spans="1:11" ht="30" customHeight="1" x14ac:dyDescent="0.45">
      <c r="A261" s="105" t="s">
        <v>162</v>
      </c>
      <c r="B261" s="106"/>
      <c r="C261" s="106"/>
      <c r="D261" s="107"/>
      <c r="E261" s="107"/>
      <c r="F261" s="24">
        <v>1</v>
      </c>
      <c r="G261" s="113">
        <v>4000</v>
      </c>
      <c r="H261" s="113"/>
      <c r="I261" s="113">
        <f t="shared" si="31"/>
        <v>4000</v>
      </c>
      <c r="J261" s="114"/>
      <c r="K261" s="54">
        <v>0.1</v>
      </c>
    </row>
    <row r="262" spans="1:11" ht="30" customHeight="1" x14ac:dyDescent="0.45">
      <c r="A262" s="105" t="s">
        <v>163</v>
      </c>
      <c r="B262" s="106"/>
      <c r="C262" s="106"/>
      <c r="D262" s="107"/>
      <c r="E262" s="107"/>
      <c r="F262" s="22">
        <v>8</v>
      </c>
      <c r="G262" s="113">
        <v>100000</v>
      </c>
      <c r="H262" s="113"/>
      <c r="I262" s="113">
        <f>F262*G262</f>
        <v>800000</v>
      </c>
      <c r="J262" s="114"/>
      <c r="K262" s="54">
        <v>0.1</v>
      </c>
    </row>
    <row r="263" spans="1:11" ht="30" customHeight="1" x14ac:dyDescent="0.45">
      <c r="A263" s="105" t="s">
        <v>164</v>
      </c>
      <c r="B263" s="106"/>
      <c r="C263" s="106"/>
      <c r="D263" s="107" t="s">
        <v>165</v>
      </c>
      <c r="E263" s="107"/>
      <c r="F263" s="22"/>
      <c r="G263" s="113"/>
      <c r="H263" s="113"/>
      <c r="I263" s="113">
        <v>950000</v>
      </c>
      <c r="J263" s="114"/>
      <c r="K263" s="54">
        <v>0.1</v>
      </c>
    </row>
    <row r="264" spans="1:11" ht="30" customHeight="1" x14ac:dyDescent="0.45">
      <c r="A264" s="105" t="s">
        <v>166</v>
      </c>
      <c r="B264" s="106"/>
      <c r="C264" s="106"/>
      <c r="D264" s="107"/>
      <c r="E264" s="107"/>
      <c r="F264" s="22">
        <v>15</v>
      </c>
      <c r="G264" s="113">
        <v>26000</v>
      </c>
      <c r="H264" s="113"/>
      <c r="I264" s="113">
        <f>F264*G264</f>
        <v>390000</v>
      </c>
      <c r="J264" s="114"/>
      <c r="K264" s="54">
        <v>0.1</v>
      </c>
    </row>
    <row r="265" spans="1:11" ht="30" customHeight="1" x14ac:dyDescent="0.45">
      <c r="A265" s="147" t="s">
        <v>191</v>
      </c>
      <c r="B265" s="101"/>
      <c r="C265" s="101"/>
      <c r="D265" s="101"/>
      <c r="E265" s="101"/>
      <c r="F265" s="101"/>
      <c r="G265" s="101"/>
      <c r="H265" s="101"/>
      <c r="I265" s="101"/>
      <c r="J265" s="102"/>
      <c r="K265" s="51"/>
    </row>
    <row r="266" spans="1:11" ht="30" customHeight="1" thickBot="1" x14ac:dyDescent="0.5">
      <c r="A266" s="143" t="s">
        <v>167</v>
      </c>
      <c r="B266" s="144"/>
      <c r="C266" s="145"/>
      <c r="D266" s="107"/>
      <c r="E266" s="107"/>
      <c r="F266" s="49" t="s">
        <v>17</v>
      </c>
      <c r="G266" s="146"/>
      <c r="H266" s="146"/>
      <c r="I266" s="134">
        <v>200000</v>
      </c>
      <c r="J266" s="135"/>
      <c r="K266" s="54">
        <v>0.1</v>
      </c>
    </row>
    <row r="267" spans="1:11" ht="30" customHeight="1" thickBot="1" x14ac:dyDescent="0.5">
      <c r="A267" s="139" t="s">
        <v>227</v>
      </c>
      <c r="B267" s="140"/>
      <c r="C267" s="140"/>
      <c r="D267" s="140"/>
      <c r="E267" s="140"/>
      <c r="F267" s="31"/>
      <c r="G267" s="31"/>
      <c r="H267" s="32"/>
      <c r="I267" s="141">
        <f>SUM(I252:J266)</f>
        <v>3672280</v>
      </c>
      <c r="J267" s="142"/>
      <c r="K267" s="54">
        <v>0.1</v>
      </c>
    </row>
    <row r="268" spans="1:11" ht="30" customHeight="1" x14ac:dyDescent="0.45">
      <c r="A268" s="138"/>
      <c r="B268" s="138"/>
      <c r="C268" s="138"/>
      <c r="D268" s="138"/>
      <c r="E268" s="138"/>
      <c r="F268" s="138"/>
      <c r="G268" s="138"/>
      <c r="H268" s="138"/>
      <c r="I268" s="138"/>
      <c r="J268" s="138"/>
    </row>
    <row r="270" spans="1:11" ht="30" customHeight="1" x14ac:dyDescent="0.45">
      <c r="A270" s="11"/>
      <c r="B270" s="11"/>
      <c r="C270" s="11"/>
      <c r="D270" s="11"/>
      <c r="E270" s="11"/>
      <c r="F270" s="11"/>
      <c r="G270" s="11"/>
      <c r="H270" s="11"/>
      <c r="I270" s="11"/>
      <c r="J270" s="34"/>
    </row>
    <row r="271" spans="1:11" ht="30" customHeight="1" x14ac:dyDescent="0.45">
      <c r="A271" s="11"/>
      <c r="B271" s="11"/>
      <c r="C271" s="11"/>
      <c r="D271" s="11"/>
      <c r="E271" s="11"/>
      <c r="F271" s="11"/>
      <c r="G271" s="11"/>
      <c r="H271" s="11"/>
      <c r="I271" s="11"/>
      <c r="J271" s="34"/>
    </row>
  </sheetData>
  <mergeCells count="937">
    <mergeCell ref="F6:G6"/>
    <mergeCell ref="F7:J7"/>
    <mergeCell ref="F8:J8"/>
    <mergeCell ref="F9:J9"/>
    <mergeCell ref="F10:J10"/>
    <mergeCell ref="A211:C211"/>
    <mergeCell ref="D211:E211"/>
    <mergeCell ref="G211:H211"/>
    <mergeCell ref="I211:J211"/>
    <mergeCell ref="A23:E23"/>
    <mergeCell ref="F23:H23"/>
    <mergeCell ref="I23:J23"/>
    <mergeCell ref="A210:C210"/>
    <mergeCell ref="D210:E210"/>
    <mergeCell ref="G210:H210"/>
    <mergeCell ref="I210:J210"/>
    <mergeCell ref="F28:H28"/>
    <mergeCell ref="I28:J28"/>
    <mergeCell ref="A31:E31"/>
    <mergeCell ref="I31:J31"/>
    <mergeCell ref="A32:C32"/>
    <mergeCell ref="D32:E32"/>
    <mergeCell ref="G32:H32"/>
    <mergeCell ref="I32:J32"/>
    <mergeCell ref="F25:H25"/>
    <mergeCell ref="I25:J25"/>
    <mergeCell ref="F26:H26"/>
    <mergeCell ref="I26:J26"/>
    <mergeCell ref="F27:H27"/>
    <mergeCell ref="C13:E13"/>
    <mergeCell ref="A44:C44"/>
    <mergeCell ref="D44:E44"/>
    <mergeCell ref="G44:H44"/>
    <mergeCell ref="I44:J44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4:E24"/>
    <mergeCell ref="F24:H24"/>
    <mergeCell ref="I24:J24"/>
    <mergeCell ref="A20:E20"/>
    <mergeCell ref="F20:H20"/>
    <mergeCell ref="I20:J20"/>
    <mergeCell ref="A21:E21"/>
    <mergeCell ref="F21:H21"/>
    <mergeCell ref="I21:J21"/>
    <mergeCell ref="I27:J27"/>
    <mergeCell ref="A36:C36"/>
    <mergeCell ref="D36:E36"/>
    <mergeCell ref="G36:H36"/>
    <mergeCell ref="I36:J36"/>
    <mergeCell ref="A35:C35"/>
    <mergeCell ref="D35:E35"/>
    <mergeCell ref="G35:H35"/>
    <mergeCell ref="I35:J35"/>
    <mergeCell ref="A33:C33"/>
    <mergeCell ref="D33:E33"/>
    <mergeCell ref="G33:H33"/>
    <mergeCell ref="I33:J33"/>
    <mergeCell ref="A34:C34"/>
    <mergeCell ref="D34:E34"/>
    <mergeCell ref="G34:H34"/>
    <mergeCell ref="I34:J34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A45:C45"/>
    <mergeCell ref="D45:E45"/>
    <mergeCell ref="G45:H45"/>
    <mergeCell ref="I45:J45"/>
    <mergeCell ref="A46:C46"/>
    <mergeCell ref="D46:E46"/>
    <mergeCell ref="G46:H46"/>
    <mergeCell ref="I46:J46"/>
    <mergeCell ref="A42:C42"/>
    <mergeCell ref="D42:E42"/>
    <mergeCell ref="G42:H42"/>
    <mergeCell ref="I42:J42"/>
    <mergeCell ref="A43:C43"/>
    <mergeCell ref="D43:E43"/>
    <mergeCell ref="G43:H43"/>
    <mergeCell ref="I43:J43"/>
    <mergeCell ref="A49:C49"/>
    <mergeCell ref="D49:E49"/>
    <mergeCell ref="G49:H49"/>
    <mergeCell ref="I49:J49"/>
    <mergeCell ref="A50:C50"/>
    <mergeCell ref="D50:E50"/>
    <mergeCell ref="G50:H50"/>
    <mergeCell ref="I50:J50"/>
    <mergeCell ref="A47:C47"/>
    <mergeCell ref="D47:E47"/>
    <mergeCell ref="G47:H47"/>
    <mergeCell ref="I47:J47"/>
    <mergeCell ref="A48:C48"/>
    <mergeCell ref="D48:E48"/>
    <mergeCell ref="G48:H48"/>
    <mergeCell ref="I48:J48"/>
    <mergeCell ref="A52:C52"/>
    <mergeCell ref="D52:E52"/>
    <mergeCell ref="G52:H52"/>
    <mergeCell ref="I52:J52"/>
    <mergeCell ref="A53:C53"/>
    <mergeCell ref="D53:E53"/>
    <mergeCell ref="G53:H53"/>
    <mergeCell ref="I53:J53"/>
    <mergeCell ref="A51:C51"/>
    <mergeCell ref="D51:E51"/>
    <mergeCell ref="G51:H51"/>
    <mergeCell ref="I51:J51"/>
    <mergeCell ref="A59:C59"/>
    <mergeCell ref="D59:E59"/>
    <mergeCell ref="G59:H59"/>
    <mergeCell ref="I59:J59"/>
    <mergeCell ref="A60:C60"/>
    <mergeCell ref="D60:E60"/>
    <mergeCell ref="G60:H60"/>
    <mergeCell ref="I60:J60"/>
    <mergeCell ref="A54:C54"/>
    <mergeCell ref="D54:E54"/>
    <mergeCell ref="G54:H54"/>
    <mergeCell ref="I54:J54"/>
    <mergeCell ref="A58:C58"/>
    <mergeCell ref="D58:E58"/>
    <mergeCell ref="G58:H58"/>
    <mergeCell ref="I58:J58"/>
    <mergeCell ref="I57:J57"/>
    <mergeCell ref="A56:C56"/>
    <mergeCell ref="D56:E56"/>
    <mergeCell ref="G56:H56"/>
    <mergeCell ref="I56:J56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72:E72"/>
    <mergeCell ref="I72:J72"/>
    <mergeCell ref="A73:C73"/>
    <mergeCell ref="D73:E73"/>
    <mergeCell ref="G73:H73"/>
    <mergeCell ref="I73:J73"/>
    <mergeCell ref="A69:C69"/>
    <mergeCell ref="D69:E69"/>
    <mergeCell ref="G69:H69"/>
    <mergeCell ref="I69:J69"/>
    <mergeCell ref="A70:E70"/>
    <mergeCell ref="I70:J70"/>
    <mergeCell ref="A76:C76"/>
    <mergeCell ref="D76:E76"/>
    <mergeCell ref="G76:H76"/>
    <mergeCell ref="I76:J76"/>
    <mergeCell ref="A77:C77"/>
    <mergeCell ref="D77:E77"/>
    <mergeCell ref="G77:H77"/>
    <mergeCell ref="I77:J77"/>
    <mergeCell ref="A74:C74"/>
    <mergeCell ref="D74:E74"/>
    <mergeCell ref="G74:H74"/>
    <mergeCell ref="I74:J74"/>
    <mergeCell ref="A75:C75"/>
    <mergeCell ref="D75:E75"/>
    <mergeCell ref="G75:H75"/>
    <mergeCell ref="I75:J75"/>
    <mergeCell ref="A80:C80"/>
    <mergeCell ref="D80:E80"/>
    <mergeCell ref="G80:H80"/>
    <mergeCell ref="I80:J80"/>
    <mergeCell ref="A78:C78"/>
    <mergeCell ref="D78:E78"/>
    <mergeCell ref="G78:H78"/>
    <mergeCell ref="I78:J78"/>
    <mergeCell ref="A79:C79"/>
    <mergeCell ref="D79:E79"/>
    <mergeCell ref="G79:H79"/>
    <mergeCell ref="I79:J79"/>
    <mergeCell ref="A83:C83"/>
    <mergeCell ref="D83:E83"/>
    <mergeCell ref="G83:H83"/>
    <mergeCell ref="I83:J83"/>
    <mergeCell ref="A84:C84"/>
    <mergeCell ref="D84:E84"/>
    <mergeCell ref="G84:H84"/>
    <mergeCell ref="I84:J84"/>
    <mergeCell ref="A81:C81"/>
    <mergeCell ref="D81:E81"/>
    <mergeCell ref="G81:H81"/>
    <mergeCell ref="I81:J81"/>
    <mergeCell ref="A82:C82"/>
    <mergeCell ref="D82:E82"/>
    <mergeCell ref="G82:H82"/>
    <mergeCell ref="I82:J82"/>
    <mergeCell ref="A87:C87"/>
    <mergeCell ref="D87:E87"/>
    <mergeCell ref="G87:H87"/>
    <mergeCell ref="I87:J87"/>
    <mergeCell ref="A88:C88"/>
    <mergeCell ref="D88:E88"/>
    <mergeCell ref="G88:H88"/>
    <mergeCell ref="I88:J88"/>
    <mergeCell ref="A85:C85"/>
    <mergeCell ref="D85:E85"/>
    <mergeCell ref="G85:H85"/>
    <mergeCell ref="I85:J85"/>
    <mergeCell ref="A86:C86"/>
    <mergeCell ref="D86:E86"/>
    <mergeCell ref="G86:H86"/>
    <mergeCell ref="I86:J86"/>
    <mergeCell ref="A91:C91"/>
    <mergeCell ref="D91:E91"/>
    <mergeCell ref="G91:H91"/>
    <mergeCell ref="I91:J91"/>
    <mergeCell ref="A92:C92"/>
    <mergeCell ref="D92:E92"/>
    <mergeCell ref="G92:H92"/>
    <mergeCell ref="I92:J92"/>
    <mergeCell ref="A89:C89"/>
    <mergeCell ref="D89:E89"/>
    <mergeCell ref="G89:H89"/>
    <mergeCell ref="I89:J89"/>
    <mergeCell ref="A90:C90"/>
    <mergeCell ref="D90:E90"/>
    <mergeCell ref="G90:H90"/>
    <mergeCell ref="I90:J90"/>
    <mergeCell ref="A95:E95"/>
    <mergeCell ref="I95:J95"/>
    <mergeCell ref="A93:C93"/>
    <mergeCell ref="D93:E93"/>
    <mergeCell ref="G93:H93"/>
    <mergeCell ref="I93:J93"/>
    <mergeCell ref="A94:C94"/>
    <mergeCell ref="D94:E94"/>
    <mergeCell ref="G94:H94"/>
    <mergeCell ref="I94:J94"/>
    <mergeCell ref="A101:C101"/>
    <mergeCell ref="D101:E101"/>
    <mergeCell ref="G101:H101"/>
    <mergeCell ref="I101:J101"/>
    <mergeCell ref="A97:C97"/>
    <mergeCell ref="A98:C98"/>
    <mergeCell ref="D98:E98"/>
    <mergeCell ref="G98:H98"/>
    <mergeCell ref="I98:J98"/>
    <mergeCell ref="A99:C99"/>
    <mergeCell ref="D99:E99"/>
    <mergeCell ref="G99:H99"/>
    <mergeCell ref="I99:J99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10:C110"/>
    <mergeCell ref="D110:E110"/>
    <mergeCell ref="G110:H110"/>
    <mergeCell ref="I110:J110"/>
    <mergeCell ref="A111:E111"/>
    <mergeCell ref="A112:C112"/>
    <mergeCell ref="D112:E112"/>
    <mergeCell ref="G112:H112"/>
    <mergeCell ref="I112:J112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13:C113"/>
    <mergeCell ref="D113:E113"/>
    <mergeCell ref="G113:H113"/>
    <mergeCell ref="I113:J113"/>
    <mergeCell ref="A114:C114"/>
    <mergeCell ref="D114:E114"/>
    <mergeCell ref="G114:H114"/>
    <mergeCell ref="I114:J11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39:C139"/>
    <mergeCell ref="D139:E139"/>
    <mergeCell ref="G139:H139"/>
    <mergeCell ref="I139:J139"/>
    <mergeCell ref="A135:C135"/>
    <mergeCell ref="D135:E135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G135:H135"/>
    <mergeCell ref="I135:J135"/>
    <mergeCell ref="A142:C142"/>
    <mergeCell ref="D142:E142"/>
    <mergeCell ref="G142:H142"/>
    <mergeCell ref="I142:J142"/>
    <mergeCell ref="A143:C143"/>
    <mergeCell ref="D143:E143"/>
    <mergeCell ref="G143:H143"/>
    <mergeCell ref="I143:J143"/>
    <mergeCell ref="A141:C141"/>
    <mergeCell ref="D141:E141"/>
    <mergeCell ref="G141:H141"/>
    <mergeCell ref="I141:J141"/>
    <mergeCell ref="A146:C146"/>
    <mergeCell ref="D146:E146"/>
    <mergeCell ref="G146:H146"/>
    <mergeCell ref="I146:J146"/>
    <mergeCell ref="A144:C144"/>
    <mergeCell ref="D144:E144"/>
    <mergeCell ref="G144:H144"/>
    <mergeCell ref="I144:J144"/>
    <mergeCell ref="A145:C145"/>
    <mergeCell ref="D145:E145"/>
    <mergeCell ref="G145:H145"/>
    <mergeCell ref="I145:J145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58:C158"/>
    <mergeCell ref="D158:E158"/>
    <mergeCell ref="G158:H158"/>
    <mergeCell ref="I158:J158"/>
    <mergeCell ref="A159:C159"/>
    <mergeCell ref="D159:E159"/>
    <mergeCell ref="G159:H159"/>
    <mergeCell ref="I159:J159"/>
    <mergeCell ref="A156:C156"/>
    <mergeCell ref="D156:E156"/>
    <mergeCell ref="G156:H156"/>
    <mergeCell ref="I156:J156"/>
    <mergeCell ref="A157:C157"/>
    <mergeCell ref="D157:E157"/>
    <mergeCell ref="G157:H157"/>
    <mergeCell ref="I157:J157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60:C160"/>
    <mergeCell ref="D160:E160"/>
    <mergeCell ref="G160:H160"/>
    <mergeCell ref="I160:J160"/>
    <mergeCell ref="A161:C161"/>
    <mergeCell ref="D161:E161"/>
    <mergeCell ref="G161:H161"/>
    <mergeCell ref="I161:J161"/>
    <mergeCell ref="A166:C166"/>
    <mergeCell ref="D166:E166"/>
    <mergeCell ref="G166:H166"/>
    <mergeCell ref="I166:J166"/>
    <mergeCell ref="A167:C167"/>
    <mergeCell ref="D167:E167"/>
    <mergeCell ref="G167:H167"/>
    <mergeCell ref="I167:J167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70:C170"/>
    <mergeCell ref="D170:E170"/>
    <mergeCell ref="G170:H170"/>
    <mergeCell ref="I170:J170"/>
    <mergeCell ref="A171:C171"/>
    <mergeCell ref="D171:E171"/>
    <mergeCell ref="G171:H171"/>
    <mergeCell ref="I171:J171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8:C178"/>
    <mergeCell ref="D178:E178"/>
    <mergeCell ref="G178:H178"/>
    <mergeCell ref="I178:J178"/>
    <mergeCell ref="A179:C179"/>
    <mergeCell ref="D179:E179"/>
    <mergeCell ref="G179:H179"/>
    <mergeCell ref="I179:J179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84:C184"/>
    <mergeCell ref="D184:E184"/>
    <mergeCell ref="G184:H184"/>
    <mergeCell ref="I184:J184"/>
    <mergeCell ref="A185:C185"/>
    <mergeCell ref="D185:E185"/>
    <mergeCell ref="G185:H185"/>
    <mergeCell ref="I185:J185"/>
    <mergeCell ref="A190:C190"/>
    <mergeCell ref="D190:E190"/>
    <mergeCell ref="G190:H190"/>
    <mergeCell ref="I190:J190"/>
    <mergeCell ref="A191:C191"/>
    <mergeCell ref="D191:E191"/>
    <mergeCell ref="G191:H191"/>
    <mergeCell ref="I191:J191"/>
    <mergeCell ref="A188:C188"/>
    <mergeCell ref="D188:E188"/>
    <mergeCell ref="G188:H188"/>
    <mergeCell ref="I188:J188"/>
    <mergeCell ref="A189:C189"/>
    <mergeCell ref="D189:E189"/>
    <mergeCell ref="G189:H189"/>
    <mergeCell ref="I189:J189"/>
    <mergeCell ref="A194:C194"/>
    <mergeCell ref="D194:E194"/>
    <mergeCell ref="G194:H194"/>
    <mergeCell ref="I194:J194"/>
    <mergeCell ref="A192:C192"/>
    <mergeCell ref="D192:E192"/>
    <mergeCell ref="G192:H192"/>
    <mergeCell ref="I192:J192"/>
    <mergeCell ref="A193:C193"/>
    <mergeCell ref="D193:E193"/>
    <mergeCell ref="G193:H193"/>
    <mergeCell ref="I193:J193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9:C199"/>
    <mergeCell ref="D199:E199"/>
    <mergeCell ref="G199:H199"/>
    <mergeCell ref="I199:J199"/>
    <mergeCell ref="A204:C204"/>
    <mergeCell ref="D204:E204"/>
    <mergeCell ref="G204:H204"/>
    <mergeCell ref="I204:J204"/>
    <mergeCell ref="A206:C206"/>
    <mergeCell ref="D206:E206"/>
    <mergeCell ref="G206:H206"/>
    <mergeCell ref="I206:J206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5:J205"/>
    <mergeCell ref="A207:C207"/>
    <mergeCell ref="D207:E207"/>
    <mergeCell ref="G207:H207"/>
    <mergeCell ref="I207:J207"/>
    <mergeCell ref="A209:C209"/>
    <mergeCell ref="D209:E209"/>
    <mergeCell ref="G209:H209"/>
    <mergeCell ref="I209:J209"/>
    <mergeCell ref="A208:C208"/>
    <mergeCell ref="D208:E208"/>
    <mergeCell ref="A212:C212"/>
    <mergeCell ref="D212:E212"/>
    <mergeCell ref="G212:H212"/>
    <mergeCell ref="I212:J212"/>
    <mergeCell ref="A218:C218"/>
    <mergeCell ref="D218:E218"/>
    <mergeCell ref="G218:H218"/>
    <mergeCell ref="I218:J218"/>
    <mergeCell ref="A214:C214"/>
    <mergeCell ref="D214:E214"/>
    <mergeCell ref="A213:C213"/>
    <mergeCell ref="D213:E213"/>
    <mergeCell ref="G213:H213"/>
    <mergeCell ref="I213:J213"/>
    <mergeCell ref="A220:C220"/>
    <mergeCell ref="D220:E220"/>
    <mergeCell ref="G220:H220"/>
    <mergeCell ref="I220:J220"/>
    <mergeCell ref="A221:C221"/>
    <mergeCell ref="D221:E221"/>
    <mergeCell ref="G221:H221"/>
    <mergeCell ref="I221:J221"/>
    <mergeCell ref="A219:C219"/>
    <mergeCell ref="D219:E219"/>
    <mergeCell ref="G219:H219"/>
    <mergeCell ref="I219:J219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I239:J239"/>
    <mergeCell ref="A229:C229"/>
    <mergeCell ref="D229:E229"/>
    <mergeCell ref="G229:H229"/>
    <mergeCell ref="I229:J229"/>
    <mergeCell ref="A230:E230"/>
    <mergeCell ref="I230:J230"/>
    <mergeCell ref="A238:C238"/>
    <mergeCell ref="D238:E238"/>
    <mergeCell ref="G238:H238"/>
    <mergeCell ref="I238:J238"/>
    <mergeCell ref="D234:E234"/>
    <mergeCell ref="G234:H234"/>
    <mergeCell ref="I234:J234"/>
    <mergeCell ref="A235:C235"/>
    <mergeCell ref="D235:E235"/>
    <mergeCell ref="G235:H235"/>
    <mergeCell ref="I235:J235"/>
    <mergeCell ref="F231:J231"/>
    <mergeCell ref="A233:C233"/>
    <mergeCell ref="D233:E233"/>
    <mergeCell ref="G233:H233"/>
    <mergeCell ref="I233:J233"/>
    <mergeCell ref="G236:H236"/>
    <mergeCell ref="A240:C240"/>
    <mergeCell ref="D240:E240"/>
    <mergeCell ref="G240:H240"/>
    <mergeCell ref="I240:J240"/>
    <mergeCell ref="A242:C242"/>
    <mergeCell ref="D242:E242"/>
    <mergeCell ref="G242:H242"/>
    <mergeCell ref="I242:J242"/>
    <mergeCell ref="A241:C241"/>
    <mergeCell ref="D241:E241"/>
    <mergeCell ref="G241:H241"/>
    <mergeCell ref="I241:J241"/>
    <mergeCell ref="G251:H251"/>
    <mergeCell ref="I251:J251"/>
    <mergeCell ref="A246:E246"/>
    <mergeCell ref="I246:J246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I245:J245"/>
    <mergeCell ref="I249:J249"/>
    <mergeCell ref="A250:C250"/>
    <mergeCell ref="D250:E250"/>
    <mergeCell ref="G250:H250"/>
    <mergeCell ref="I250:J250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41:C41"/>
    <mergeCell ref="D41:E41"/>
    <mergeCell ref="G41:H41"/>
    <mergeCell ref="I41:J41"/>
    <mergeCell ref="A100:C100"/>
    <mergeCell ref="D100:E100"/>
    <mergeCell ref="A268:J268"/>
    <mergeCell ref="A267:E267"/>
    <mergeCell ref="I267:J267"/>
    <mergeCell ref="A266:C266"/>
    <mergeCell ref="D266:E266"/>
    <mergeCell ref="G266:H266"/>
    <mergeCell ref="I266:J266"/>
    <mergeCell ref="A265:H265"/>
    <mergeCell ref="A264:C264"/>
    <mergeCell ref="D264:E264"/>
    <mergeCell ref="G264:H264"/>
    <mergeCell ref="I264:J264"/>
    <mergeCell ref="A262:C262"/>
    <mergeCell ref="D262:E262"/>
    <mergeCell ref="G262:H262"/>
    <mergeCell ref="I262:J262"/>
    <mergeCell ref="A263:C263"/>
    <mergeCell ref="D263:E263"/>
    <mergeCell ref="A118:C118"/>
    <mergeCell ref="D118:E118"/>
    <mergeCell ref="G118:H118"/>
    <mergeCell ref="I118:J118"/>
    <mergeCell ref="A134:C134"/>
    <mergeCell ref="D134:E134"/>
    <mergeCell ref="G134:H134"/>
    <mergeCell ref="I134:J134"/>
    <mergeCell ref="G100:H100"/>
    <mergeCell ref="I100:J100"/>
    <mergeCell ref="A117:C117"/>
    <mergeCell ref="D117:E117"/>
    <mergeCell ref="G117:H117"/>
    <mergeCell ref="I117:J117"/>
    <mergeCell ref="A133:C133"/>
    <mergeCell ref="D133:E133"/>
    <mergeCell ref="G133:H133"/>
    <mergeCell ref="I133:J133"/>
    <mergeCell ref="A129:C129"/>
    <mergeCell ref="D129:E129"/>
    <mergeCell ref="G129:H129"/>
    <mergeCell ref="I129:J129"/>
    <mergeCell ref="A130:C130"/>
    <mergeCell ref="D130:E130"/>
    <mergeCell ref="A136:C136"/>
    <mergeCell ref="D136:E136"/>
    <mergeCell ref="G136:H136"/>
    <mergeCell ref="I136:J136"/>
    <mergeCell ref="A259:C259"/>
    <mergeCell ref="D259:E259"/>
    <mergeCell ref="G259:H259"/>
    <mergeCell ref="I259:J259"/>
    <mergeCell ref="A140:C140"/>
    <mergeCell ref="D140:E140"/>
    <mergeCell ref="G140:H140"/>
    <mergeCell ref="I140:J140"/>
    <mergeCell ref="A155:C155"/>
    <mergeCell ref="D155:E155"/>
    <mergeCell ref="G155:H155"/>
    <mergeCell ref="I155:J155"/>
    <mergeCell ref="D256:E256"/>
    <mergeCell ref="G256:H256"/>
    <mergeCell ref="I256:J256"/>
    <mergeCell ref="A257:C257"/>
    <mergeCell ref="D257:E257"/>
    <mergeCell ref="G257:H257"/>
    <mergeCell ref="I257:J257"/>
    <mergeCell ref="A254:C254"/>
    <mergeCell ref="I236:J236"/>
    <mergeCell ref="G214:H214"/>
    <mergeCell ref="I214:J214"/>
    <mergeCell ref="A215:C215"/>
    <mergeCell ref="D215:E215"/>
    <mergeCell ref="G215:H215"/>
    <mergeCell ref="I215:J215"/>
    <mergeCell ref="G208:H208"/>
    <mergeCell ref="I208:J208"/>
    <mergeCell ref="A234:C234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6:C226"/>
    <mergeCell ref="D226:E226"/>
    <mergeCell ref="G226:H226"/>
    <mergeCell ref="I226:J226"/>
    <mergeCell ref="A224:C224"/>
    <mergeCell ref="D224:E224"/>
    <mergeCell ref="A239:C239"/>
    <mergeCell ref="D239:E239"/>
    <mergeCell ref="G239:H239"/>
    <mergeCell ref="A258:C258"/>
    <mergeCell ref="D258:E258"/>
    <mergeCell ref="G258:H258"/>
    <mergeCell ref="I258:J258"/>
    <mergeCell ref="D255:E255"/>
    <mergeCell ref="G255:H255"/>
    <mergeCell ref="I255:J255"/>
    <mergeCell ref="A252:C252"/>
    <mergeCell ref="D252:E252"/>
    <mergeCell ref="G252:H252"/>
    <mergeCell ref="I252:J252"/>
    <mergeCell ref="A253:C253"/>
    <mergeCell ref="D253:E253"/>
    <mergeCell ref="G253:H253"/>
    <mergeCell ref="I253:J253"/>
    <mergeCell ref="D254:E254"/>
    <mergeCell ref="G254:H254"/>
    <mergeCell ref="I254:J254"/>
    <mergeCell ref="A255:C255"/>
    <mergeCell ref="A251:C251"/>
    <mergeCell ref="D251:E251"/>
    <mergeCell ref="I265:J265"/>
    <mergeCell ref="G1:K1"/>
    <mergeCell ref="A3:K3"/>
    <mergeCell ref="A55:C55"/>
    <mergeCell ref="D55:E55"/>
    <mergeCell ref="G55:H55"/>
    <mergeCell ref="I55:J55"/>
    <mergeCell ref="A57:C57"/>
    <mergeCell ref="D57:E57"/>
    <mergeCell ref="G57:H57"/>
    <mergeCell ref="A237:C237"/>
    <mergeCell ref="D237:E237"/>
    <mergeCell ref="G237:H237"/>
    <mergeCell ref="I237:J237"/>
    <mergeCell ref="A216:C216"/>
    <mergeCell ref="D216:E216"/>
    <mergeCell ref="G216:H216"/>
    <mergeCell ref="I216:J216"/>
    <mergeCell ref="A217:J217"/>
    <mergeCell ref="A236:C236"/>
    <mergeCell ref="D236:E236"/>
    <mergeCell ref="A245:C245"/>
    <mergeCell ref="D245:E245"/>
    <mergeCell ref="G245:H245"/>
  </mergeCells>
  <phoneticPr fontId="3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E45D-62D1-4B57-99AA-E681ACCD5AF4}">
  <dimension ref="A1:P268"/>
  <sheetViews>
    <sheetView tabSelected="1" zoomScale="89" zoomScaleNormal="89" workbookViewId="0">
      <selection activeCell="I25" sqref="I25:J25"/>
    </sheetView>
  </sheetViews>
  <sheetFormatPr defaultColWidth="11.69921875" defaultRowHeight="30" customHeight="1" x14ac:dyDescent="0.45"/>
  <cols>
    <col min="1" max="3" width="11.3984375" style="1" customWidth="1"/>
    <col min="4" max="4" width="16.59765625" style="87" customWidth="1"/>
    <col min="5" max="5" width="7.296875" style="65" customWidth="1"/>
    <col min="6" max="6" width="3.296875" style="69" customWidth="1"/>
    <col min="7" max="7" width="4" style="1" customWidth="1"/>
    <col min="8" max="8" width="5.5" style="1" customWidth="1"/>
    <col min="9" max="9" width="5.09765625" style="1" customWidth="1"/>
    <col min="10" max="10" width="12.296875" style="1" customWidth="1"/>
    <col min="11" max="11" width="4.19921875" style="10" customWidth="1"/>
    <col min="12" max="12" width="10.8984375" style="1" customWidth="1"/>
    <col min="13" max="13" width="10.69921875" style="1" customWidth="1"/>
    <col min="14" max="14" width="10.296875" style="1" customWidth="1"/>
    <col min="15" max="16" width="6.296875" style="1" customWidth="1"/>
    <col min="17" max="26" width="2.8984375" style="1" customWidth="1"/>
    <col min="27" max="27" width="2.796875" style="1" customWidth="1"/>
    <col min="28" max="28" width="11.69921875" style="1"/>
    <col min="29" max="29" width="11.3984375" style="1" customWidth="1"/>
    <col min="30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296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296875" style="1" customWidth="1"/>
    <col min="271" max="272" width="6.296875" style="1" customWidth="1"/>
    <col min="273" max="273" width="7.296875" style="1" customWidth="1"/>
    <col min="274" max="275" width="6.296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296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296875" style="1" customWidth="1"/>
    <col min="527" max="528" width="6.296875" style="1" customWidth="1"/>
    <col min="529" max="529" width="7.296875" style="1" customWidth="1"/>
    <col min="530" max="531" width="6.296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296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296875" style="1" customWidth="1"/>
    <col min="783" max="784" width="6.296875" style="1" customWidth="1"/>
    <col min="785" max="785" width="7.296875" style="1" customWidth="1"/>
    <col min="786" max="787" width="6.296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296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296875" style="1" customWidth="1"/>
    <col min="1039" max="1040" width="6.296875" style="1" customWidth="1"/>
    <col min="1041" max="1041" width="7.296875" style="1" customWidth="1"/>
    <col min="1042" max="1043" width="6.296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296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296875" style="1" customWidth="1"/>
    <col min="1295" max="1296" width="6.296875" style="1" customWidth="1"/>
    <col min="1297" max="1297" width="7.296875" style="1" customWidth="1"/>
    <col min="1298" max="1299" width="6.296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296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296875" style="1" customWidth="1"/>
    <col min="1551" max="1552" width="6.296875" style="1" customWidth="1"/>
    <col min="1553" max="1553" width="7.296875" style="1" customWidth="1"/>
    <col min="1554" max="1555" width="6.296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296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296875" style="1" customWidth="1"/>
    <col min="1807" max="1808" width="6.296875" style="1" customWidth="1"/>
    <col min="1809" max="1809" width="7.296875" style="1" customWidth="1"/>
    <col min="1810" max="1811" width="6.296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296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296875" style="1" customWidth="1"/>
    <col min="2063" max="2064" width="6.296875" style="1" customWidth="1"/>
    <col min="2065" max="2065" width="7.296875" style="1" customWidth="1"/>
    <col min="2066" max="2067" width="6.296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296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296875" style="1" customWidth="1"/>
    <col min="2319" max="2320" width="6.296875" style="1" customWidth="1"/>
    <col min="2321" max="2321" width="7.296875" style="1" customWidth="1"/>
    <col min="2322" max="2323" width="6.296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296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296875" style="1" customWidth="1"/>
    <col min="2575" max="2576" width="6.296875" style="1" customWidth="1"/>
    <col min="2577" max="2577" width="7.296875" style="1" customWidth="1"/>
    <col min="2578" max="2579" width="6.296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296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296875" style="1" customWidth="1"/>
    <col min="2831" max="2832" width="6.296875" style="1" customWidth="1"/>
    <col min="2833" max="2833" width="7.296875" style="1" customWidth="1"/>
    <col min="2834" max="2835" width="6.296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296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296875" style="1" customWidth="1"/>
    <col min="3087" max="3088" width="6.296875" style="1" customWidth="1"/>
    <col min="3089" max="3089" width="7.296875" style="1" customWidth="1"/>
    <col min="3090" max="3091" width="6.296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296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296875" style="1" customWidth="1"/>
    <col min="3343" max="3344" width="6.296875" style="1" customWidth="1"/>
    <col min="3345" max="3345" width="7.296875" style="1" customWidth="1"/>
    <col min="3346" max="3347" width="6.296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296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296875" style="1" customWidth="1"/>
    <col min="3599" max="3600" width="6.296875" style="1" customWidth="1"/>
    <col min="3601" max="3601" width="7.296875" style="1" customWidth="1"/>
    <col min="3602" max="3603" width="6.296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296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296875" style="1" customWidth="1"/>
    <col min="3855" max="3856" width="6.296875" style="1" customWidth="1"/>
    <col min="3857" max="3857" width="7.296875" style="1" customWidth="1"/>
    <col min="3858" max="3859" width="6.296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296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296875" style="1" customWidth="1"/>
    <col min="4111" max="4112" width="6.296875" style="1" customWidth="1"/>
    <col min="4113" max="4113" width="7.296875" style="1" customWidth="1"/>
    <col min="4114" max="4115" width="6.296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296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296875" style="1" customWidth="1"/>
    <col min="4367" max="4368" width="6.296875" style="1" customWidth="1"/>
    <col min="4369" max="4369" width="7.296875" style="1" customWidth="1"/>
    <col min="4370" max="4371" width="6.296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296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296875" style="1" customWidth="1"/>
    <col min="4623" max="4624" width="6.296875" style="1" customWidth="1"/>
    <col min="4625" max="4625" width="7.296875" style="1" customWidth="1"/>
    <col min="4626" max="4627" width="6.296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296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296875" style="1" customWidth="1"/>
    <col min="4879" max="4880" width="6.296875" style="1" customWidth="1"/>
    <col min="4881" max="4881" width="7.296875" style="1" customWidth="1"/>
    <col min="4882" max="4883" width="6.296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296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296875" style="1" customWidth="1"/>
    <col min="5135" max="5136" width="6.296875" style="1" customWidth="1"/>
    <col min="5137" max="5137" width="7.296875" style="1" customWidth="1"/>
    <col min="5138" max="5139" width="6.296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296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296875" style="1" customWidth="1"/>
    <col min="5391" max="5392" width="6.296875" style="1" customWidth="1"/>
    <col min="5393" max="5393" width="7.296875" style="1" customWidth="1"/>
    <col min="5394" max="5395" width="6.296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296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296875" style="1" customWidth="1"/>
    <col min="5647" max="5648" width="6.296875" style="1" customWidth="1"/>
    <col min="5649" max="5649" width="7.296875" style="1" customWidth="1"/>
    <col min="5650" max="5651" width="6.296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296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296875" style="1" customWidth="1"/>
    <col min="5903" max="5904" width="6.296875" style="1" customWidth="1"/>
    <col min="5905" max="5905" width="7.296875" style="1" customWidth="1"/>
    <col min="5906" max="5907" width="6.296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296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296875" style="1" customWidth="1"/>
    <col min="6159" max="6160" width="6.296875" style="1" customWidth="1"/>
    <col min="6161" max="6161" width="7.296875" style="1" customWidth="1"/>
    <col min="6162" max="6163" width="6.296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296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296875" style="1" customWidth="1"/>
    <col min="6415" max="6416" width="6.296875" style="1" customWidth="1"/>
    <col min="6417" max="6417" width="7.296875" style="1" customWidth="1"/>
    <col min="6418" max="6419" width="6.296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296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296875" style="1" customWidth="1"/>
    <col min="6671" max="6672" width="6.296875" style="1" customWidth="1"/>
    <col min="6673" max="6673" width="7.296875" style="1" customWidth="1"/>
    <col min="6674" max="6675" width="6.296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296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296875" style="1" customWidth="1"/>
    <col min="6927" max="6928" width="6.296875" style="1" customWidth="1"/>
    <col min="6929" max="6929" width="7.296875" style="1" customWidth="1"/>
    <col min="6930" max="6931" width="6.296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296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296875" style="1" customWidth="1"/>
    <col min="7183" max="7184" width="6.296875" style="1" customWidth="1"/>
    <col min="7185" max="7185" width="7.296875" style="1" customWidth="1"/>
    <col min="7186" max="7187" width="6.296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296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296875" style="1" customWidth="1"/>
    <col min="7439" max="7440" width="6.296875" style="1" customWidth="1"/>
    <col min="7441" max="7441" width="7.296875" style="1" customWidth="1"/>
    <col min="7442" max="7443" width="6.296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296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296875" style="1" customWidth="1"/>
    <col min="7695" max="7696" width="6.296875" style="1" customWidth="1"/>
    <col min="7697" max="7697" width="7.296875" style="1" customWidth="1"/>
    <col min="7698" max="7699" width="6.296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296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296875" style="1" customWidth="1"/>
    <col min="7951" max="7952" width="6.296875" style="1" customWidth="1"/>
    <col min="7953" max="7953" width="7.296875" style="1" customWidth="1"/>
    <col min="7954" max="7955" width="6.296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296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296875" style="1" customWidth="1"/>
    <col min="8207" max="8208" width="6.296875" style="1" customWidth="1"/>
    <col min="8209" max="8209" width="7.296875" style="1" customWidth="1"/>
    <col min="8210" max="8211" width="6.296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296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296875" style="1" customWidth="1"/>
    <col min="8463" max="8464" width="6.296875" style="1" customWidth="1"/>
    <col min="8465" max="8465" width="7.296875" style="1" customWidth="1"/>
    <col min="8466" max="8467" width="6.296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296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296875" style="1" customWidth="1"/>
    <col min="8719" max="8720" width="6.296875" style="1" customWidth="1"/>
    <col min="8721" max="8721" width="7.296875" style="1" customWidth="1"/>
    <col min="8722" max="8723" width="6.296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296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296875" style="1" customWidth="1"/>
    <col min="8975" max="8976" width="6.296875" style="1" customWidth="1"/>
    <col min="8977" max="8977" width="7.296875" style="1" customWidth="1"/>
    <col min="8978" max="8979" width="6.296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296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296875" style="1" customWidth="1"/>
    <col min="9231" max="9232" width="6.296875" style="1" customWidth="1"/>
    <col min="9233" max="9233" width="7.296875" style="1" customWidth="1"/>
    <col min="9234" max="9235" width="6.296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296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296875" style="1" customWidth="1"/>
    <col min="9487" max="9488" width="6.296875" style="1" customWidth="1"/>
    <col min="9489" max="9489" width="7.296875" style="1" customWidth="1"/>
    <col min="9490" max="9491" width="6.296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296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296875" style="1" customWidth="1"/>
    <col min="9743" max="9744" width="6.296875" style="1" customWidth="1"/>
    <col min="9745" max="9745" width="7.296875" style="1" customWidth="1"/>
    <col min="9746" max="9747" width="6.296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296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296875" style="1" customWidth="1"/>
    <col min="9999" max="10000" width="6.296875" style="1" customWidth="1"/>
    <col min="10001" max="10001" width="7.296875" style="1" customWidth="1"/>
    <col min="10002" max="10003" width="6.296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296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296875" style="1" customWidth="1"/>
    <col min="10255" max="10256" width="6.296875" style="1" customWidth="1"/>
    <col min="10257" max="10257" width="7.296875" style="1" customWidth="1"/>
    <col min="10258" max="10259" width="6.296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296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296875" style="1" customWidth="1"/>
    <col min="10511" max="10512" width="6.296875" style="1" customWidth="1"/>
    <col min="10513" max="10513" width="7.296875" style="1" customWidth="1"/>
    <col min="10514" max="10515" width="6.296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296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296875" style="1" customWidth="1"/>
    <col min="10767" max="10768" width="6.296875" style="1" customWidth="1"/>
    <col min="10769" max="10769" width="7.296875" style="1" customWidth="1"/>
    <col min="10770" max="10771" width="6.296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296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296875" style="1" customWidth="1"/>
    <col min="11023" max="11024" width="6.296875" style="1" customWidth="1"/>
    <col min="11025" max="11025" width="7.296875" style="1" customWidth="1"/>
    <col min="11026" max="11027" width="6.296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296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296875" style="1" customWidth="1"/>
    <col min="11279" max="11280" width="6.296875" style="1" customWidth="1"/>
    <col min="11281" max="11281" width="7.296875" style="1" customWidth="1"/>
    <col min="11282" max="11283" width="6.296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296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296875" style="1" customWidth="1"/>
    <col min="11535" max="11536" width="6.296875" style="1" customWidth="1"/>
    <col min="11537" max="11537" width="7.296875" style="1" customWidth="1"/>
    <col min="11538" max="11539" width="6.296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296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296875" style="1" customWidth="1"/>
    <col min="11791" max="11792" width="6.296875" style="1" customWidth="1"/>
    <col min="11793" max="11793" width="7.296875" style="1" customWidth="1"/>
    <col min="11794" max="11795" width="6.296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296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296875" style="1" customWidth="1"/>
    <col min="12047" max="12048" width="6.296875" style="1" customWidth="1"/>
    <col min="12049" max="12049" width="7.296875" style="1" customWidth="1"/>
    <col min="12050" max="12051" width="6.296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296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296875" style="1" customWidth="1"/>
    <col min="12303" max="12304" width="6.296875" style="1" customWidth="1"/>
    <col min="12305" max="12305" width="7.296875" style="1" customWidth="1"/>
    <col min="12306" max="12307" width="6.296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296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296875" style="1" customWidth="1"/>
    <col min="12559" max="12560" width="6.296875" style="1" customWidth="1"/>
    <col min="12561" max="12561" width="7.296875" style="1" customWidth="1"/>
    <col min="12562" max="12563" width="6.296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296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296875" style="1" customWidth="1"/>
    <col min="12815" max="12816" width="6.296875" style="1" customWidth="1"/>
    <col min="12817" max="12817" width="7.296875" style="1" customWidth="1"/>
    <col min="12818" max="12819" width="6.296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296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296875" style="1" customWidth="1"/>
    <col min="13071" max="13072" width="6.296875" style="1" customWidth="1"/>
    <col min="13073" max="13073" width="7.296875" style="1" customWidth="1"/>
    <col min="13074" max="13075" width="6.296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296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296875" style="1" customWidth="1"/>
    <col min="13327" max="13328" width="6.296875" style="1" customWidth="1"/>
    <col min="13329" max="13329" width="7.296875" style="1" customWidth="1"/>
    <col min="13330" max="13331" width="6.296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296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296875" style="1" customWidth="1"/>
    <col min="13583" max="13584" width="6.296875" style="1" customWidth="1"/>
    <col min="13585" max="13585" width="7.296875" style="1" customWidth="1"/>
    <col min="13586" max="13587" width="6.296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296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296875" style="1" customWidth="1"/>
    <col min="13839" max="13840" width="6.296875" style="1" customWidth="1"/>
    <col min="13841" max="13841" width="7.296875" style="1" customWidth="1"/>
    <col min="13842" max="13843" width="6.296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296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296875" style="1" customWidth="1"/>
    <col min="14095" max="14096" width="6.296875" style="1" customWidth="1"/>
    <col min="14097" max="14097" width="7.296875" style="1" customWidth="1"/>
    <col min="14098" max="14099" width="6.296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296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296875" style="1" customWidth="1"/>
    <col min="14351" max="14352" width="6.296875" style="1" customWidth="1"/>
    <col min="14353" max="14353" width="7.296875" style="1" customWidth="1"/>
    <col min="14354" max="14355" width="6.296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296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296875" style="1" customWidth="1"/>
    <col min="14607" max="14608" width="6.296875" style="1" customWidth="1"/>
    <col min="14609" max="14609" width="7.296875" style="1" customWidth="1"/>
    <col min="14610" max="14611" width="6.296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296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296875" style="1" customWidth="1"/>
    <col min="14863" max="14864" width="6.296875" style="1" customWidth="1"/>
    <col min="14865" max="14865" width="7.296875" style="1" customWidth="1"/>
    <col min="14866" max="14867" width="6.296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296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296875" style="1" customWidth="1"/>
    <col min="15119" max="15120" width="6.296875" style="1" customWidth="1"/>
    <col min="15121" max="15121" width="7.296875" style="1" customWidth="1"/>
    <col min="15122" max="15123" width="6.296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296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296875" style="1" customWidth="1"/>
    <col min="15375" max="15376" width="6.296875" style="1" customWidth="1"/>
    <col min="15377" max="15377" width="7.296875" style="1" customWidth="1"/>
    <col min="15378" max="15379" width="6.296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296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296875" style="1" customWidth="1"/>
    <col min="15631" max="15632" width="6.296875" style="1" customWidth="1"/>
    <col min="15633" max="15633" width="7.296875" style="1" customWidth="1"/>
    <col min="15634" max="15635" width="6.296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296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296875" style="1" customWidth="1"/>
    <col min="15887" max="15888" width="6.296875" style="1" customWidth="1"/>
    <col min="15889" max="15889" width="7.296875" style="1" customWidth="1"/>
    <col min="15890" max="15891" width="6.296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296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296875" style="1" customWidth="1"/>
    <col min="16143" max="16144" width="6.296875" style="1" customWidth="1"/>
    <col min="16145" max="16145" width="7.296875" style="1" customWidth="1"/>
    <col min="16146" max="16147" width="6.296875" style="1" customWidth="1"/>
    <col min="16148" max="16149" width="6.59765625" style="1" customWidth="1"/>
    <col min="16150" max="16384" width="11.69921875" style="1"/>
  </cols>
  <sheetData>
    <row r="1" spans="1:16" ht="30" customHeight="1" x14ac:dyDescent="0.45">
      <c r="A1" s="609" t="s">
        <v>239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73"/>
    </row>
    <row r="2" spans="1:16" ht="30" customHeight="1" x14ac:dyDescent="0.4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73"/>
    </row>
    <row r="3" spans="1:16" ht="30" customHeight="1" x14ac:dyDescent="0.3">
      <c r="A3" s="301" t="s">
        <v>246</v>
      </c>
      <c r="B3" s="301"/>
      <c r="C3" s="301"/>
      <c r="D3" s="301"/>
      <c r="E3" s="301"/>
      <c r="F3" s="80"/>
      <c r="G3" s="4"/>
      <c r="H3" s="602" t="s">
        <v>0</v>
      </c>
      <c r="I3" s="602"/>
      <c r="J3" s="602"/>
      <c r="K3" s="602"/>
      <c r="L3" s="89"/>
    </row>
    <row r="4" spans="1:16" ht="30" customHeight="1" x14ac:dyDescent="0.3">
      <c r="A4" s="301"/>
      <c r="B4" s="301"/>
      <c r="C4" s="301"/>
      <c r="D4" s="301"/>
      <c r="E4" s="301"/>
      <c r="F4" s="80"/>
      <c r="G4" s="66"/>
      <c r="K4" s="1"/>
    </row>
    <row r="5" spans="1:16" ht="26.4" customHeight="1" x14ac:dyDescent="0.2">
      <c r="A5" s="302" t="s">
        <v>249</v>
      </c>
      <c r="B5" s="302"/>
      <c r="C5" s="302"/>
      <c r="D5" s="302"/>
      <c r="E5" s="302"/>
      <c r="F5" s="67"/>
      <c r="G5" s="68"/>
      <c r="H5" s="68"/>
      <c r="I5" s="68"/>
      <c r="J5" s="68"/>
      <c r="K5" s="68"/>
      <c r="L5" s="68"/>
    </row>
    <row r="6" spans="1:16" ht="26.4" customHeight="1" x14ac:dyDescent="0.2">
      <c r="A6" s="303" t="s">
        <v>247</v>
      </c>
      <c r="B6" s="303"/>
      <c r="C6" s="303"/>
      <c r="D6" s="303"/>
      <c r="E6" s="303"/>
      <c r="F6" s="67"/>
      <c r="G6" s="68"/>
      <c r="H6" s="68"/>
      <c r="I6" s="68"/>
      <c r="J6" s="68"/>
      <c r="K6" s="68"/>
      <c r="L6" s="68"/>
    </row>
    <row r="7" spans="1:16" ht="26.4" customHeight="1" x14ac:dyDescent="0.2">
      <c r="A7" s="304" t="s">
        <v>240</v>
      </c>
      <c r="B7" s="304"/>
      <c r="C7" s="304"/>
      <c r="D7" s="304"/>
      <c r="E7" s="304"/>
      <c r="F7" s="81"/>
      <c r="G7" s="68"/>
      <c r="H7" s="68"/>
      <c r="I7" s="68"/>
      <c r="J7" s="68"/>
      <c r="K7" s="68"/>
      <c r="L7" s="68"/>
    </row>
    <row r="8" spans="1:16" ht="19.2" customHeight="1" x14ac:dyDescent="0.45">
      <c r="A8" s="305"/>
      <c r="B8" s="305"/>
      <c r="C8" s="305"/>
      <c r="D8" s="305"/>
      <c r="E8" s="74"/>
      <c r="F8" s="70"/>
      <c r="G8" s="366" t="s">
        <v>241</v>
      </c>
      <c r="H8" s="366"/>
      <c r="I8" s="366"/>
      <c r="J8" s="71"/>
      <c r="K8" s="71"/>
      <c r="L8" s="71"/>
    </row>
    <row r="9" spans="1:16" ht="19.2" customHeight="1" x14ac:dyDescent="0.45">
      <c r="A9" s="5"/>
      <c r="B9" s="291" t="s">
        <v>243</v>
      </c>
      <c r="C9" s="291"/>
      <c r="D9" s="291"/>
      <c r="E9" s="74"/>
      <c r="F9" s="70"/>
      <c r="G9" s="298" t="s">
        <v>242</v>
      </c>
      <c r="H9" s="298"/>
      <c r="I9" s="298"/>
      <c r="J9" s="298"/>
      <c r="K9" s="298"/>
      <c r="L9" s="91"/>
    </row>
    <row r="10" spans="1:16" ht="19.2" customHeight="1" x14ac:dyDescent="0.45">
      <c r="A10" s="33"/>
      <c r="B10" s="291"/>
      <c r="C10" s="291"/>
      <c r="D10" s="291"/>
      <c r="E10" s="75"/>
      <c r="F10" s="72"/>
      <c r="G10" s="299" t="s">
        <v>244</v>
      </c>
      <c r="H10" s="299"/>
      <c r="I10" s="299"/>
      <c r="J10" s="299"/>
      <c r="K10" s="299"/>
      <c r="L10" s="90"/>
    </row>
    <row r="11" spans="1:16" ht="19.2" customHeight="1" x14ac:dyDescent="0.45">
      <c r="A11" s="44"/>
      <c r="B11" s="373">
        <f>I26</f>
        <v>50270000</v>
      </c>
      <c r="C11" s="374"/>
      <c r="D11" s="374"/>
      <c r="E11" s="74"/>
      <c r="F11" s="70"/>
      <c r="G11" s="300" t="s">
        <v>245</v>
      </c>
      <c r="H11" s="300"/>
      <c r="I11" s="300"/>
      <c r="J11" s="300"/>
      <c r="K11" s="300"/>
      <c r="L11" s="71"/>
    </row>
    <row r="12" spans="1:16" ht="30" customHeight="1" thickBot="1" x14ac:dyDescent="0.5">
      <c r="A12" s="62"/>
      <c r="B12" s="375"/>
      <c r="C12" s="375"/>
      <c r="D12" s="375"/>
      <c r="G12" s="288" t="s">
        <v>248</v>
      </c>
      <c r="H12" s="288"/>
      <c r="I12" s="288"/>
      <c r="J12" s="288"/>
      <c r="K12" s="288"/>
    </row>
    <row r="13" spans="1:16" ht="30" customHeight="1" x14ac:dyDescent="0.45">
      <c r="A13" s="10"/>
      <c r="B13" s="10"/>
      <c r="C13" s="10"/>
      <c r="D13" s="85"/>
      <c r="P13"/>
    </row>
    <row r="14" spans="1:16" ht="30" customHeight="1" thickBot="1" x14ac:dyDescent="0.5">
      <c r="A14" s="254" t="s">
        <v>4</v>
      </c>
      <c r="B14" s="254"/>
      <c r="C14" s="254"/>
      <c r="D14" s="254"/>
    </row>
    <row r="15" spans="1:16" ht="30" customHeight="1" x14ac:dyDescent="0.45">
      <c r="A15" s="570" t="str">
        <f>A32</f>
        <v>内訳１　Ｇ・Ｈ・椅子席、桟敷席、エグゼクティブ・カップル　　</v>
      </c>
      <c r="B15" s="571"/>
      <c r="C15" s="571"/>
      <c r="D15" s="572"/>
      <c r="E15" s="573" t="s">
        <v>275</v>
      </c>
      <c r="F15" s="574"/>
      <c r="G15" s="575"/>
      <c r="H15" s="576"/>
      <c r="I15" s="577">
        <f>I67</f>
        <v>23185624</v>
      </c>
      <c r="J15" s="578"/>
    </row>
    <row r="16" spans="1:16" s="16" customFormat="1" ht="30" customHeight="1" x14ac:dyDescent="0.45">
      <c r="A16" s="579" t="str">
        <f>A69</f>
        <v>内訳２　浜大津アーカス有料観覧席関係</v>
      </c>
      <c r="B16" s="580"/>
      <c r="C16" s="580"/>
      <c r="D16" s="581"/>
      <c r="E16" s="582" t="s">
        <v>276</v>
      </c>
      <c r="F16" s="583"/>
      <c r="G16" s="584"/>
      <c r="H16" s="585"/>
      <c r="I16" s="586">
        <f>I92</f>
        <v>4278120</v>
      </c>
      <c r="J16" s="587"/>
      <c r="K16" s="10"/>
    </row>
    <row r="17" spans="1:11" s="16" customFormat="1" ht="30" customHeight="1" x14ac:dyDescent="0.45">
      <c r="A17" s="588" t="str">
        <f>A93</f>
        <v>内訳３　駅チカシート</v>
      </c>
      <c r="B17" s="589"/>
      <c r="C17" s="589"/>
      <c r="D17" s="590"/>
      <c r="E17" s="582" t="s">
        <v>277</v>
      </c>
      <c r="F17" s="583"/>
      <c r="G17" s="584"/>
      <c r="H17" s="585"/>
      <c r="I17" s="591">
        <f>I105</f>
        <v>1228260</v>
      </c>
      <c r="J17" s="592"/>
      <c r="K17" s="10"/>
    </row>
    <row r="18" spans="1:11" s="16" customFormat="1" ht="30" customHeight="1" x14ac:dyDescent="0.45">
      <c r="A18" s="579" t="str">
        <f>A107</f>
        <v>内訳４①　全体放送設備</v>
      </c>
      <c r="B18" s="580"/>
      <c r="C18" s="580"/>
      <c r="D18" s="581"/>
      <c r="E18" s="582" t="s">
        <v>278</v>
      </c>
      <c r="F18" s="583"/>
      <c r="G18" s="584"/>
      <c r="H18" s="585"/>
      <c r="I18" s="586">
        <f>I200</f>
        <v>4724270</v>
      </c>
      <c r="J18" s="587"/>
      <c r="K18" s="10"/>
    </row>
    <row r="19" spans="1:11" s="16" customFormat="1" ht="30" customHeight="1" x14ac:dyDescent="0.45">
      <c r="A19" s="588" t="str">
        <f>A202</f>
        <v>内訳５　電気工事</v>
      </c>
      <c r="B19" s="589"/>
      <c r="C19" s="589"/>
      <c r="D19" s="590"/>
      <c r="E19" s="582" t="s">
        <v>259</v>
      </c>
      <c r="F19" s="583"/>
      <c r="G19" s="584"/>
      <c r="H19" s="585"/>
      <c r="I19" s="591">
        <f>I229</f>
        <v>6087400</v>
      </c>
      <c r="J19" s="592"/>
      <c r="K19" s="10"/>
    </row>
    <row r="20" spans="1:11" s="16" customFormat="1" ht="30" customHeight="1" x14ac:dyDescent="0.45">
      <c r="A20" s="579" t="str">
        <f>A231</f>
        <v>内訳６　売店・物産関係・喫煙所・その他機材</v>
      </c>
      <c r="B20" s="580"/>
      <c r="C20" s="580"/>
      <c r="D20" s="581"/>
      <c r="E20" s="582" t="s">
        <v>261</v>
      </c>
      <c r="F20" s="583"/>
      <c r="G20" s="584"/>
      <c r="H20" s="585"/>
      <c r="I20" s="586">
        <f>I245</f>
        <v>2545400</v>
      </c>
      <c r="J20" s="587"/>
      <c r="K20" s="10"/>
    </row>
    <row r="21" spans="1:11" s="16" customFormat="1" ht="30" customHeight="1" x14ac:dyDescent="0.45">
      <c r="A21" s="593" t="str">
        <f>A246</f>
        <v>内訳７びわこボート団体専用席関係</v>
      </c>
      <c r="B21" s="580"/>
      <c r="C21" s="580"/>
      <c r="D21" s="581"/>
      <c r="E21" s="582" t="s">
        <v>264</v>
      </c>
      <c r="F21" s="583"/>
      <c r="G21" s="584"/>
      <c r="H21" s="585"/>
      <c r="I21" s="586">
        <f>I264</f>
        <v>3672280</v>
      </c>
      <c r="J21" s="587"/>
      <c r="K21" s="10"/>
    </row>
    <row r="22" spans="1:11" s="16" customFormat="1" ht="30" customHeight="1" thickBot="1" x14ac:dyDescent="0.5">
      <c r="A22" s="594"/>
      <c r="B22" s="595"/>
      <c r="C22" s="595"/>
      <c r="D22" s="596"/>
      <c r="E22" s="597" t="s">
        <v>238</v>
      </c>
      <c r="F22" s="597"/>
      <c r="G22" s="597"/>
      <c r="H22" s="598"/>
      <c r="I22" s="599">
        <f>SUM(I15:J21)</f>
        <v>45721354</v>
      </c>
      <c r="J22" s="600"/>
      <c r="K22" s="10"/>
    </row>
    <row r="23" spans="1:11" s="16" customFormat="1" ht="30" customHeight="1" x14ac:dyDescent="0.45">
      <c r="A23" s="11"/>
      <c r="B23" s="11"/>
      <c r="C23" s="11"/>
      <c r="D23" s="86"/>
      <c r="E23" s="356" t="s">
        <v>5</v>
      </c>
      <c r="F23" s="357"/>
      <c r="G23" s="358"/>
      <c r="H23" s="359"/>
      <c r="I23" s="360">
        <v>-21354</v>
      </c>
      <c r="J23" s="243"/>
      <c r="K23" s="10"/>
    </row>
    <row r="24" spans="1:11" s="16" customFormat="1" ht="30" customHeight="1" x14ac:dyDescent="0.45">
      <c r="A24" s="11"/>
      <c r="B24" s="11"/>
      <c r="C24" s="11"/>
      <c r="D24" s="86"/>
      <c r="E24" s="361" t="s">
        <v>231</v>
      </c>
      <c r="F24" s="362"/>
      <c r="G24" s="363"/>
      <c r="H24" s="364"/>
      <c r="I24" s="365">
        <f>SUM(I22:J23)</f>
        <v>45700000</v>
      </c>
      <c r="J24" s="222"/>
      <c r="K24" s="10"/>
    </row>
    <row r="25" spans="1:11" s="16" customFormat="1" ht="30" customHeight="1" thickBot="1" x14ac:dyDescent="0.5">
      <c r="A25" s="11"/>
      <c r="B25" s="11"/>
      <c r="C25" s="11"/>
      <c r="D25" s="86"/>
      <c r="E25" s="346" t="s">
        <v>6</v>
      </c>
      <c r="F25" s="347"/>
      <c r="G25" s="348"/>
      <c r="H25" s="349"/>
      <c r="I25" s="350">
        <f>I24*0.1</f>
        <v>4570000</v>
      </c>
      <c r="J25" s="218"/>
      <c r="K25" s="10"/>
    </row>
    <row r="26" spans="1:11" s="16" customFormat="1" ht="30" customHeight="1" thickBot="1" x14ac:dyDescent="0.5">
      <c r="A26" s="11"/>
      <c r="B26" s="11"/>
      <c r="C26" s="11"/>
      <c r="D26" s="86"/>
      <c r="E26" s="351" t="s">
        <v>7</v>
      </c>
      <c r="F26" s="352"/>
      <c r="G26" s="353"/>
      <c r="H26" s="354"/>
      <c r="I26" s="355">
        <f>SUM(I24:J25)</f>
        <v>50270000</v>
      </c>
      <c r="J26" s="265"/>
      <c r="K26" s="10"/>
    </row>
    <row r="27" spans="1:11" s="16" customFormat="1" ht="7.8" customHeight="1" x14ac:dyDescent="0.45">
      <c r="A27" s="275" t="s">
        <v>250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</row>
    <row r="28" spans="1:11" s="16" customFormat="1" ht="7.8" customHeight="1" x14ac:dyDescent="0.45">
      <c r="A28" s="275"/>
      <c r="B28" s="275"/>
      <c r="C28" s="275"/>
      <c r="D28" s="275"/>
      <c r="E28" s="275"/>
      <c r="F28" s="275"/>
      <c r="G28" s="275"/>
      <c r="H28" s="275"/>
      <c r="I28" s="275"/>
      <c r="J28" s="275"/>
      <c r="K28" s="275"/>
    </row>
    <row r="29" spans="1:11" s="16" customFormat="1" ht="7.8" customHeight="1" x14ac:dyDescent="0.45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</row>
    <row r="30" spans="1:11" s="16" customFormat="1" ht="7.8" customHeight="1" x14ac:dyDescent="0.45">
      <c r="A30" s="275"/>
      <c r="B30" s="275"/>
      <c r="C30" s="275"/>
      <c r="D30" s="275"/>
      <c r="E30" s="275"/>
      <c r="F30" s="275"/>
      <c r="G30" s="275"/>
      <c r="H30" s="275"/>
      <c r="I30" s="275"/>
      <c r="J30" s="275"/>
      <c r="K30" s="275"/>
    </row>
    <row r="31" spans="1:11" s="16" customFormat="1" ht="7.8" customHeight="1" x14ac:dyDescent="0.45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</row>
    <row r="32" spans="1:11" s="16" customFormat="1" ht="21" customHeight="1" thickBot="1" x14ac:dyDescent="0.5">
      <c r="A32" s="569" t="s">
        <v>213</v>
      </c>
      <c r="B32" s="569"/>
      <c r="C32" s="569"/>
      <c r="D32" s="569"/>
      <c r="E32" s="569"/>
      <c r="F32" s="569"/>
      <c r="G32" s="569"/>
      <c r="H32" s="569"/>
      <c r="I32" s="569"/>
      <c r="J32" s="569"/>
      <c r="K32" s="569"/>
    </row>
    <row r="33" spans="1:11" s="16" customFormat="1" ht="21" customHeight="1" thickBot="1" x14ac:dyDescent="0.5">
      <c r="A33" s="194" t="s">
        <v>8</v>
      </c>
      <c r="B33" s="153"/>
      <c r="C33" s="153"/>
      <c r="D33" s="88" t="s">
        <v>9</v>
      </c>
      <c r="E33" s="286" t="s">
        <v>10</v>
      </c>
      <c r="F33" s="287"/>
      <c r="G33" s="153" t="s">
        <v>11</v>
      </c>
      <c r="H33" s="153"/>
      <c r="I33" s="153" t="s">
        <v>12</v>
      </c>
      <c r="J33" s="153"/>
      <c r="K33" s="97" t="s">
        <v>176</v>
      </c>
    </row>
    <row r="34" spans="1:11" s="16" customFormat="1" ht="21" customHeight="1" x14ac:dyDescent="0.45">
      <c r="A34" s="377" t="s">
        <v>13</v>
      </c>
      <c r="B34" s="297"/>
      <c r="C34" s="297"/>
      <c r="D34" s="297"/>
      <c r="E34" s="297"/>
      <c r="F34" s="297"/>
      <c r="G34" s="297"/>
      <c r="H34" s="297"/>
      <c r="I34" s="297"/>
      <c r="J34" s="297"/>
      <c r="K34" s="378"/>
    </row>
    <row r="35" spans="1:11" s="16" customFormat="1" ht="21" customHeight="1" x14ac:dyDescent="0.45">
      <c r="A35" s="330" t="s">
        <v>14</v>
      </c>
      <c r="B35" s="331"/>
      <c r="C35" s="386"/>
      <c r="D35" s="393"/>
      <c r="E35" s="389">
        <v>3120</v>
      </c>
      <c r="F35" s="397" t="s">
        <v>268</v>
      </c>
      <c r="G35" s="403">
        <v>300</v>
      </c>
      <c r="H35" s="404"/>
      <c r="I35" s="400">
        <f>E35*G35</f>
        <v>936000</v>
      </c>
      <c r="J35" s="310"/>
      <c r="K35" s="58">
        <v>0.1</v>
      </c>
    </row>
    <row r="36" spans="1:11" s="16" customFormat="1" ht="21" customHeight="1" x14ac:dyDescent="0.45">
      <c r="A36" s="128" t="s">
        <v>15</v>
      </c>
      <c r="B36" s="129"/>
      <c r="C36" s="387"/>
      <c r="D36" s="394"/>
      <c r="E36" s="390">
        <v>2692</v>
      </c>
      <c r="F36" s="398" t="s">
        <v>268</v>
      </c>
      <c r="G36" s="405">
        <v>300</v>
      </c>
      <c r="H36" s="406"/>
      <c r="I36" s="127">
        <f t="shared" ref="I36" si="0">E36*G36</f>
        <v>807600</v>
      </c>
      <c r="J36" s="114"/>
      <c r="K36" s="54">
        <v>0.1</v>
      </c>
    </row>
    <row r="37" spans="1:11" s="16" customFormat="1" ht="21" customHeight="1" x14ac:dyDescent="0.45">
      <c r="A37" s="128" t="s">
        <v>16</v>
      </c>
      <c r="B37" s="129"/>
      <c r="C37" s="387"/>
      <c r="D37" s="394"/>
      <c r="E37" s="390">
        <v>1</v>
      </c>
      <c r="F37" s="398" t="s">
        <v>131</v>
      </c>
      <c r="G37" s="405">
        <v>120000</v>
      </c>
      <c r="H37" s="406"/>
      <c r="I37" s="127">
        <v>120000</v>
      </c>
      <c r="J37" s="114"/>
      <c r="K37" s="54">
        <v>0.1</v>
      </c>
    </row>
    <row r="38" spans="1:11" s="16" customFormat="1" ht="21" customHeight="1" x14ac:dyDescent="0.45">
      <c r="A38" s="128" t="s">
        <v>18</v>
      </c>
      <c r="B38" s="129"/>
      <c r="C38" s="387"/>
      <c r="D38" s="394"/>
      <c r="E38" s="390">
        <v>50</v>
      </c>
      <c r="F38" s="398" t="s">
        <v>273</v>
      </c>
      <c r="G38" s="405">
        <v>300</v>
      </c>
      <c r="H38" s="406"/>
      <c r="I38" s="401">
        <f t="shared" ref="I38:I43" si="1">E38*G38</f>
        <v>15000</v>
      </c>
      <c r="J38" s="110"/>
      <c r="K38" s="54">
        <v>0.1</v>
      </c>
    </row>
    <row r="39" spans="1:11" s="16" customFormat="1" ht="21" customHeight="1" x14ac:dyDescent="0.45">
      <c r="A39" s="128" t="s">
        <v>19</v>
      </c>
      <c r="B39" s="129"/>
      <c r="C39" s="387"/>
      <c r="D39" s="394"/>
      <c r="E39" s="390">
        <v>400</v>
      </c>
      <c r="F39" s="398" t="s">
        <v>273</v>
      </c>
      <c r="G39" s="405">
        <v>2650</v>
      </c>
      <c r="H39" s="406"/>
      <c r="I39" s="401">
        <f t="shared" si="1"/>
        <v>1060000</v>
      </c>
      <c r="J39" s="110"/>
      <c r="K39" s="54">
        <v>0.1</v>
      </c>
    </row>
    <row r="40" spans="1:11" s="16" customFormat="1" ht="21" customHeight="1" x14ac:dyDescent="0.45">
      <c r="A40" s="128" t="s">
        <v>20</v>
      </c>
      <c r="B40" s="129"/>
      <c r="C40" s="387"/>
      <c r="D40" s="394"/>
      <c r="E40" s="390">
        <v>132</v>
      </c>
      <c r="F40" s="398" t="s">
        <v>273</v>
      </c>
      <c r="G40" s="405">
        <v>1150</v>
      </c>
      <c r="H40" s="406"/>
      <c r="I40" s="401">
        <f t="shared" si="1"/>
        <v>151800</v>
      </c>
      <c r="J40" s="110"/>
      <c r="K40" s="54">
        <v>0.1</v>
      </c>
    </row>
    <row r="41" spans="1:11" s="16" customFormat="1" ht="21" customHeight="1" x14ac:dyDescent="0.45">
      <c r="A41" s="128" t="s">
        <v>21</v>
      </c>
      <c r="B41" s="129"/>
      <c r="C41" s="387"/>
      <c r="D41" s="394" t="s">
        <v>168</v>
      </c>
      <c r="E41" s="391">
        <v>100</v>
      </c>
      <c r="F41" s="398" t="s">
        <v>273</v>
      </c>
      <c r="G41" s="407">
        <v>3200</v>
      </c>
      <c r="H41" s="408"/>
      <c r="I41" s="401">
        <f t="shared" si="1"/>
        <v>320000</v>
      </c>
      <c r="J41" s="110"/>
      <c r="K41" s="54">
        <v>0.1</v>
      </c>
    </row>
    <row r="42" spans="1:11" s="16" customFormat="1" ht="21" customHeight="1" x14ac:dyDescent="0.45">
      <c r="A42" s="128" t="s">
        <v>169</v>
      </c>
      <c r="B42" s="129"/>
      <c r="C42" s="387"/>
      <c r="D42" s="394" t="s">
        <v>168</v>
      </c>
      <c r="E42" s="391">
        <v>50</v>
      </c>
      <c r="F42" s="398" t="s">
        <v>273</v>
      </c>
      <c r="G42" s="407">
        <v>3200</v>
      </c>
      <c r="H42" s="408"/>
      <c r="I42" s="401">
        <f t="shared" si="1"/>
        <v>160000</v>
      </c>
      <c r="J42" s="110"/>
      <c r="K42" s="54">
        <v>0.1</v>
      </c>
    </row>
    <row r="43" spans="1:11" s="16" customFormat="1" ht="21" customHeight="1" x14ac:dyDescent="0.45">
      <c r="A43" s="128" t="s">
        <v>22</v>
      </c>
      <c r="B43" s="129"/>
      <c r="C43" s="387"/>
      <c r="D43" s="394"/>
      <c r="E43" s="391">
        <v>300</v>
      </c>
      <c r="F43" s="398" t="s">
        <v>273</v>
      </c>
      <c r="G43" s="407">
        <v>1600</v>
      </c>
      <c r="H43" s="408"/>
      <c r="I43" s="401">
        <f t="shared" si="1"/>
        <v>480000</v>
      </c>
      <c r="J43" s="110"/>
      <c r="K43" s="54">
        <v>0.1</v>
      </c>
    </row>
    <row r="44" spans="1:11" s="16" customFormat="1" ht="21" customHeight="1" x14ac:dyDescent="0.45">
      <c r="A44" s="128" t="s">
        <v>170</v>
      </c>
      <c r="B44" s="129"/>
      <c r="C44" s="387"/>
      <c r="D44" s="394"/>
      <c r="E44" s="390">
        <v>14</v>
      </c>
      <c r="F44" s="398" t="s">
        <v>131</v>
      </c>
      <c r="G44" s="405">
        <v>92000</v>
      </c>
      <c r="H44" s="406"/>
      <c r="I44" s="401">
        <v>3200000</v>
      </c>
      <c r="J44" s="110"/>
      <c r="K44" s="54">
        <v>0.1</v>
      </c>
    </row>
    <row r="45" spans="1:11" s="16" customFormat="1" ht="21" customHeight="1" x14ac:dyDescent="0.45">
      <c r="A45" s="128" t="s">
        <v>223</v>
      </c>
      <c r="B45" s="129"/>
      <c r="C45" s="387"/>
      <c r="D45" s="394"/>
      <c r="E45" s="390">
        <v>1</v>
      </c>
      <c r="F45" s="398" t="s">
        <v>131</v>
      </c>
      <c r="G45" s="405">
        <v>150000</v>
      </c>
      <c r="H45" s="406"/>
      <c r="I45" s="127">
        <v>150000</v>
      </c>
      <c r="J45" s="114"/>
      <c r="K45" s="54">
        <v>0.1</v>
      </c>
    </row>
    <row r="46" spans="1:11" s="16" customFormat="1" ht="21" customHeight="1" x14ac:dyDescent="0.45">
      <c r="A46" s="128" t="s">
        <v>23</v>
      </c>
      <c r="B46" s="129"/>
      <c r="C46" s="387"/>
      <c r="D46" s="394"/>
      <c r="E46" s="390">
        <v>1</v>
      </c>
      <c r="F46" s="398" t="s">
        <v>131</v>
      </c>
      <c r="G46" s="405">
        <v>1580000</v>
      </c>
      <c r="H46" s="406"/>
      <c r="I46" s="127">
        <v>1580000</v>
      </c>
      <c r="J46" s="114"/>
      <c r="K46" s="54">
        <v>0.1</v>
      </c>
    </row>
    <row r="47" spans="1:11" s="16" customFormat="1" ht="21" customHeight="1" thickBot="1" x14ac:dyDescent="0.5">
      <c r="A47" s="342" t="s">
        <v>24</v>
      </c>
      <c r="B47" s="343"/>
      <c r="C47" s="388"/>
      <c r="D47" s="395"/>
      <c r="E47" s="392">
        <v>1</v>
      </c>
      <c r="F47" s="399" t="s">
        <v>131</v>
      </c>
      <c r="G47" s="409">
        <v>650000</v>
      </c>
      <c r="H47" s="410"/>
      <c r="I47" s="402">
        <v>650000</v>
      </c>
      <c r="J47" s="344"/>
      <c r="K47" s="56">
        <v>0.1</v>
      </c>
    </row>
    <row r="48" spans="1:11" s="16" customFormat="1" ht="21" customHeight="1" thickBot="1" x14ac:dyDescent="0.5">
      <c r="A48" s="470"/>
      <c r="B48" s="470"/>
      <c r="C48" s="470"/>
      <c r="D48" s="470"/>
      <c r="E48" s="470"/>
      <c r="F48" s="559"/>
      <c r="G48" s="345" t="s">
        <v>25</v>
      </c>
      <c r="H48" s="412"/>
      <c r="I48" s="411">
        <f>SUM(I35:J47)</f>
        <v>9630400</v>
      </c>
      <c r="J48" s="191"/>
      <c r="K48" s="57">
        <v>0.1</v>
      </c>
    </row>
    <row r="49" spans="1:11" s="16" customFormat="1" ht="21" customHeight="1" x14ac:dyDescent="0.45">
      <c r="A49" s="568" t="s">
        <v>26</v>
      </c>
      <c r="B49" s="568"/>
      <c r="C49" s="568"/>
      <c r="D49" s="568"/>
      <c r="E49" s="568"/>
      <c r="F49" s="568"/>
      <c r="G49" s="568"/>
      <c r="H49" s="568"/>
      <c r="I49" s="568"/>
      <c r="J49" s="568"/>
      <c r="K49" s="568"/>
    </row>
    <row r="50" spans="1:11" s="16" customFormat="1" ht="21" customHeight="1" x14ac:dyDescent="0.45">
      <c r="A50" s="326" t="s">
        <v>214</v>
      </c>
      <c r="B50" s="327"/>
      <c r="C50" s="327"/>
      <c r="D50" s="393" t="s">
        <v>27</v>
      </c>
      <c r="E50" s="420">
        <v>537.84</v>
      </c>
      <c r="F50" s="413"/>
      <c r="G50" s="403">
        <v>6000</v>
      </c>
      <c r="H50" s="404"/>
      <c r="I50" s="489">
        <f t="shared" ref="I50:I53" si="2">E50*G50</f>
        <v>3227040</v>
      </c>
      <c r="J50" s="617"/>
      <c r="K50" s="613">
        <v>0.1</v>
      </c>
    </row>
    <row r="51" spans="1:11" s="16" customFormat="1" ht="21" customHeight="1" x14ac:dyDescent="0.45">
      <c r="A51" s="128" t="s">
        <v>215</v>
      </c>
      <c r="B51" s="129"/>
      <c r="C51" s="129"/>
      <c r="D51" s="394" t="s">
        <v>28</v>
      </c>
      <c r="E51" s="421">
        <v>447.12</v>
      </c>
      <c r="F51" s="414"/>
      <c r="G51" s="405">
        <v>6000</v>
      </c>
      <c r="H51" s="406"/>
      <c r="I51" s="401">
        <f t="shared" si="2"/>
        <v>2682720</v>
      </c>
      <c r="J51" s="618"/>
      <c r="K51" s="614">
        <v>0.1</v>
      </c>
    </row>
    <row r="52" spans="1:11" s="16" customFormat="1" ht="21" customHeight="1" x14ac:dyDescent="0.45">
      <c r="A52" s="128" t="s">
        <v>216</v>
      </c>
      <c r="B52" s="129"/>
      <c r="C52" s="129"/>
      <c r="D52" s="394" t="s">
        <v>217</v>
      </c>
      <c r="E52" s="390">
        <v>608</v>
      </c>
      <c r="F52" s="398"/>
      <c r="G52" s="405">
        <v>1200</v>
      </c>
      <c r="H52" s="406"/>
      <c r="I52" s="401">
        <f t="shared" si="2"/>
        <v>729600</v>
      </c>
      <c r="J52" s="618"/>
      <c r="K52" s="614"/>
    </row>
    <row r="53" spans="1:11" s="16" customFormat="1" ht="21" customHeight="1" x14ac:dyDescent="0.45">
      <c r="A53" s="120" t="s">
        <v>29</v>
      </c>
      <c r="B53" s="121"/>
      <c r="C53" s="417"/>
      <c r="D53" s="394" t="s">
        <v>30</v>
      </c>
      <c r="E53" s="391">
        <v>273.60000000000002</v>
      </c>
      <c r="F53" s="415"/>
      <c r="G53" s="405">
        <v>300</v>
      </c>
      <c r="H53" s="406"/>
      <c r="I53" s="401">
        <f t="shared" si="2"/>
        <v>82080</v>
      </c>
      <c r="J53" s="618"/>
      <c r="K53" s="614">
        <v>0.1</v>
      </c>
    </row>
    <row r="54" spans="1:11" s="16" customFormat="1" ht="21" customHeight="1" x14ac:dyDescent="0.45">
      <c r="A54" s="105" t="s">
        <v>31</v>
      </c>
      <c r="B54" s="106"/>
      <c r="C54" s="418"/>
      <c r="D54" s="394"/>
      <c r="E54" s="390">
        <v>1</v>
      </c>
      <c r="F54" s="398" t="s">
        <v>131</v>
      </c>
      <c r="G54" s="405">
        <v>160000</v>
      </c>
      <c r="H54" s="406"/>
      <c r="I54" s="127">
        <v>160000</v>
      </c>
      <c r="J54" s="458"/>
      <c r="K54" s="614">
        <v>0.1</v>
      </c>
    </row>
    <row r="55" spans="1:11" s="16" customFormat="1" ht="21" customHeight="1" x14ac:dyDescent="0.45">
      <c r="A55" s="105" t="s">
        <v>219</v>
      </c>
      <c r="B55" s="106"/>
      <c r="C55" s="418"/>
      <c r="D55" s="394" t="s">
        <v>220</v>
      </c>
      <c r="E55" s="390">
        <v>200</v>
      </c>
      <c r="F55" s="398"/>
      <c r="G55" s="405">
        <v>450</v>
      </c>
      <c r="H55" s="406"/>
      <c r="I55" s="401">
        <f t="shared" ref="I55:I58" si="3">E55*G55</f>
        <v>90000</v>
      </c>
      <c r="J55" s="618"/>
      <c r="K55" s="614">
        <v>0.1</v>
      </c>
    </row>
    <row r="56" spans="1:11" s="16" customFormat="1" ht="21" customHeight="1" x14ac:dyDescent="0.45">
      <c r="A56" s="105" t="s">
        <v>219</v>
      </c>
      <c r="B56" s="106"/>
      <c r="C56" s="418"/>
      <c r="D56" s="394" t="s">
        <v>221</v>
      </c>
      <c r="E56" s="390">
        <v>200</v>
      </c>
      <c r="F56" s="398"/>
      <c r="G56" s="405">
        <v>300</v>
      </c>
      <c r="H56" s="406"/>
      <c r="I56" s="401">
        <f t="shared" si="3"/>
        <v>60000</v>
      </c>
      <c r="J56" s="618"/>
      <c r="K56" s="614"/>
    </row>
    <row r="57" spans="1:11" s="16" customFormat="1" ht="21" customHeight="1" x14ac:dyDescent="0.45">
      <c r="A57" s="105" t="s">
        <v>219</v>
      </c>
      <c r="B57" s="106"/>
      <c r="C57" s="418"/>
      <c r="D57" s="394" t="s">
        <v>222</v>
      </c>
      <c r="E57" s="390">
        <v>20</v>
      </c>
      <c r="F57" s="398"/>
      <c r="G57" s="405">
        <v>2000</v>
      </c>
      <c r="H57" s="406"/>
      <c r="I57" s="401">
        <f t="shared" si="3"/>
        <v>40000</v>
      </c>
      <c r="J57" s="618"/>
      <c r="K57" s="614">
        <v>0.1</v>
      </c>
    </row>
    <row r="58" spans="1:11" s="16" customFormat="1" ht="21" customHeight="1" x14ac:dyDescent="0.45">
      <c r="A58" s="105" t="s">
        <v>32</v>
      </c>
      <c r="B58" s="106"/>
      <c r="C58" s="418"/>
      <c r="D58" s="394"/>
      <c r="E58" s="391">
        <v>8</v>
      </c>
      <c r="F58" s="415"/>
      <c r="G58" s="405">
        <v>105000</v>
      </c>
      <c r="H58" s="406"/>
      <c r="I58" s="401">
        <f t="shared" si="3"/>
        <v>840000</v>
      </c>
      <c r="J58" s="618"/>
      <c r="K58" s="614">
        <v>0.1</v>
      </c>
    </row>
    <row r="59" spans="1:11" s="16" customFormat="1" ht="21" customHeight="1" thickBot="1" x14ac:dyDescent="0.5">
      <c r="A59" s="306" t="s">
        <v>24</v>
      </c>
      <c r="B59" s="307"/>
      <c r="C59" s="419"/>
      <c r="D59" s="395"/>
      <c r="E59" s="422">
        <v>1</v>
      </c>
      <c r="F59" s="416" t="s">
        <v>131</v>
      </c>
      <c r="G59" s="409">
        <v>60000</v>
      </c>
      <c r="H59" s="410"/>
      <c r="I59" s="423">
        <f>G59</f>
        <v>60000</v>
      </c>
      <c r="J59" s="471"/>
      <c r="K59" s="615">
        <v>0.1</v>
      </c>
    </row>
    <row r="60" spans="1:11" s="16" customFormat="1" ht="21" customHeight="1" thickBot="1" x14ac:dyDescent="0.5">
      <c r="A60" s="289"/>
      <c r="B60" s="289"/>
      <c r="C60" s="289"/>
      <c r="D60" s="289"/>
      <c r="E60" s="289"/>
      <c r="F60" s="289"/>
      <c r="G60" s="341" t="s">
        <v>33</v>
      </c>
      <c r="H60" s="517"/>
      <c r="I60" s="411">
        <f>SUM(I50:J59)</f>
        <v>7971440</v>
      </c>
      <c r="J60" s="619"/>
      <c r="K60" s="616">
        <v>0.1</v>
      </c>
    </row>
    <row r="61" spans="1:11" ht="21" customHeight="1" thickBot="1" x14ac:dyDescent="0.5">
      <c r="A61" s="565" t="s">
        <v>34</v>
      </c>
      <c r="B61" s="566"/>
      <c r="C61" s="566"/>
      <c r="D61" s="566"/>
      <c r="E61" s="566"/>
      <c r="F61" s="566"/>
      <c r="G61" s="566"/>
      <c r="H61" s="566"/>
      <c r="I61" s="566"/>
      <c r="J61" s="566"/>
      <c r="K61" s="567"/>
    </row>
    <row r="62" spans="1:11" ht="21" customHeight="1" x14ac:dyDescent="0.45">
      <c r="A62" s="560" t="s">
        <v>35</v>
      </c>
      <c r="B62" s="561"/>
      <c r="C62" s="562"/>
      <c r="D62" s="450"/>
      <c r="E62" s="535">
        <v>3</v>
      </c>
      <c r="F62" s="536" t="s">
        <v>142</v>
      </c>
      <c r="G62" s="563">
        <v>32000</v>
      </c>
      <c r="H62" s="564"/>
      <c r="I62" s="622">
        <f t="shared" ref="I62:I63" si="4">E62*G62</f>
        <v>96000</v>
      </c>
      <c r="J62" s="623"/>
      <c r="K62" s="620">
        <v>0.1</v>
      </c>
    </row>
    <row r="63" spans="1:11" ht="21" customHeight="1" thickBot="1" x14ac:dyDescent="0.5">
      <c r="A63" s="380" t="s">
        <v>36</v>
      </c>
      <c r="B63" s="381"/>
      <c r="C63" s="427"/>
      <c r="D63" s="429"/>
      <c r="E63" s="428">
        <v>130</v>
      </c>
      <c r="F63" s="430" t="s">
        <v>142</v>
      </c>
      <c r="G63" s="434">
        <v>26000</v>
      </c>
      <c r="H63" s="435"/>
      <c r="I63" s="624">
        <f t="shared" si="4"/>
        <v>3380000</v>
      </c>
      <c r="J63" s="625"/>
      <c r="K63" s="621">
        <v>0.1</v>
      </c>
    </row>
    <row r="64" spans="1:11" ht="21" customHeight="1" thickBot="1" x14ac:dyDescent="0.5">
      <c r="A64" s="436"/>
      <c r="B64" s="436"/>
      <c r="C64" s="436"/>
      <c r="D64" s="436"/>
      <c r="E64" s="436"/>
      <c r="F64" s="437"/>
      <c r="G64" s="368" t="s">
        <v>37</v>
      </c>
      <c r="H64" s="438"/>
      <c r="I64" s="626">
        <f>SUM(I62:J63)</f>
        <v>3476000</v>
      </c>
      <c r="J64" s="627"/>
      <c r="K64" s="613">
        <v>0.1</v>
      </c>
    </row>
    <row r="65" spans="1:11" ht="21" customHeight="1" thickBot="1" x14ac:dyDescent="0.5">
      <c r="A65" s="371"/>
      <c r="B65" s="371"/>
      <c r="C65" s="371"/>
      <c r="D65" s="372"/>
      <c r="E65" s="345" t="s">
        <v>38</v>
      </c>
      <c r="F65" s="369"/>
      <c r="G65" s="369"/>
      <c r="H65" s="412"/>
      <c r="I65" s="628">
        <f>I48+I60+I64</f>
        <v>21077840</v>
      </c>
      <c r="J65" s="619"/>
      <c r="K65" s="614">
        <v>0.1</v>
      </c>
    </row>
    <row r="66" spans="1:11" ht="21" customHeight="1" thickBot="1" x14ac:dyDescent="0.5">
      <c r="A66" s="371"/>
      <c r="B66" s="371"/>
      <c r="C66" s="371"/>
      <c r="D66" s="372"/>
      <c r="E66" s="370">
        <v>0.1</v>
      </c>
      <c r="F66" s="442"/>
      <c r="G66" s="441" t="s">
        <v>272</v>
      </c>
      <c r="H66" s="439"/>
      <c r="I66" s="628">
        <f>I65*E66</f>
        <v>2107784</v>
      </c>
      <c r="J66" s="619"/>
      <c r="K66" s="614">
        <v>0.1</v>
      </c>
    </row>
    <row r="67" spans="1:11" ht="21" customHeight="1" thickBot="1" x14ac:dyDescent="0.5">
      <c r="A67" s="376"/>
      <c r="B67" s="376"/>
      <c r="C67" s="376"/>
      <c r="D67" s="376"/>
      <c r="E67" s="273"/>
      <c r="F67" s="284"/>
      <c r="G67" s="283" t="s">
        <v>40</v>
      </c>
      <c r="H67" s="440"/>
      <c r="I67" s="629">
        <f>SUM(I65:I66)</f>
        <v>23185624</v>
      </c>
      <c r="J67" s="630"/>
      <c r="K67" s="616">
        <v>0.1</v>
      </c>
    </row>
    <row r="68" spans="1:11" ht="21.6" customHeight="1" x14ac:dyDescent="0.45">
      <c r="A68" s="285" t="s">
        <v>251</v>
      </c>
      <c r="B68" s="285"/>
      <c r="C68" s="285"/>
      <c r="D68" s="285"/>
      <c r="E68" s="285"/>
      <c r="F68" s="285"/>
      <c r="G68" s="273"/>
      <c r="H68" s="273"/>
      <c r="I68" s="273"/>
      <c r="J68" s="273"/>
      <c r="K68" s="273"/>
    </row>
    <row r="69" spans="1:11" ht="20.399999999999999" customHeight="1" thickBot="1" x14ac:dyDescent="0.5">
      <c r="A69" s="180" t="s">
        <v>41</v>
      </c>
      <c r="B69" s="180"/>
      <c r="C69" s="180"/>
      <c r="D69" s="180"/>
      <c r="E69" s="78"/>
      <c r="F69" s="50"/>
      <c r="G69" s="16"/>
      <c r="H69" s="16"/>
      <c r="I69" s="152"/>
      <c r="J69" s="152"/>
      <c r="K69" s="51"/>
    </row>
    <row r="70" spans="1:11" ht="20.399999999999999" customHeight="1" thickBot="1" x14ac:dyDescent="0.5">
      <c r="A70" s="194" t="s">
        <v>8</v>
      </c>
      <c r="B70" s="153"/>
      <c r="C70" s="153"/>
      <c r="D70" s="443" t="s">
        <v>9</v>
      </c>
      <c r="E70" s="286" t="s">
        <v>10</v>
      </c>
      <c r="F70" s="287"/>
      <c r="G70" s="153" t="s">
        <v>11</v>
      </c>
      <c r="H70" s="153"/>
      <c r="I70" s="153" t="s">
        <v>12</v>
      </c>
      <c r="J70" s="153"/>
      <c r="K70" s="97" t="s">
        <v>176</v>
      </c>
    </row>
    <row r="71" spans="1:11" ht="20.399999999999999" customHeight="1" x14ac:dyDescent="0.45">
      <c r="A71" s="131" t="s">
        <v>42</v>
      </c>
      <c r="B71" s="132"/>
      <c r="C71" s="444"/>
      <c r="D71" s="450"/>
      <c r="E71" s="448">
        <v>1402</v>
      </c>
      <c r="F71" s="453" t="s">
        <v>268</v>
      </c>
      <c r="G71" s="455">
        <v>300</v>
      </c>
      <c r="H71" s="456"/>
      <c r="I71" s="455">
        <f>E71*G71</f>
        <v>420600</v>
      </c>
      <c r="J71" s="456"/>
      <c r="K71" s="613">
        <v>0.1</v>
      </c>
    </row>
    <row r="72" spans="1:11" ht="20.399999999999999" customHeight="1" x14ac:dyDescent="0.45">
      <c r="A72" s="120" t="s">
        <v>43</v>
      </c>
      <c r="B72" s="121"/>
      <c r="C72" s="445"/>
      <c r="D72" s="394"/>
      <c r="E72" s="449">
        <v>1</v>
      </c>
      <c r="F72" s="454" t="s">
        <v>266</v>
      </c>
      <c r="G72" s="457">
        <v>8000</v>
      </c>
      <c r="H72" s="458"/>
      <c r="I72" s="457">
        <f>E72*G72</f>
        <v>8000</v>
      </c>
      <c r="J72" s="458"/>
      <c r="K72" s="614">
        <v>0.1</v>
      </c>
    </row>
    <row r="73" spans="1:11" ht="20.399999999999999" customHeight="1" x14ac:dyDescent="0.45">
      <c r="A73" s="120" t="s">
        <v>44</v>
      </c>
      <c r="B73" s="121"/>
      <c r="C73" s="445"/>
      <c r="D73" s="394"/>
      <c r="E73" s="449">
        <v>1</v>
      </c>
      <c r="F73" s="454" t="s">
        <v>266</v>
      </c>
      <c r="G73" s="457">
        <v>12000</v>
      </c>
      <c r="H73" s="458"/>
      <c r="I73" s="457">
        <f t="shared" ref="I73:I81" si="5">E73*G73</f>
        <v>12000</v>
      </c>
      <c r="J73" s="458"/>
      <c r="K73" s="614">
        <v>0.1</v>
      </c>
    </row>
    <row r="74" spans="1:11" ht="20.399999999999999" customHeight="1" x14ac:dyDescent="0.45">
      <c r="A74" s="120" t="s">
        <v>45</v>
      </c>
      <c r="B74" s="121"/>
      <c r="C74" s="445"/>
      <c r="D74" s="394"/>
      <c r="E74" s="449">
        <v>2</v>
      </c>
      <c r="F74" s="454" t="s">
        <v>266</v>
      </c>
      <c r="G74" s="457">
        <v>3000</v>
      </c>
      <c r="H74" s="458"/>
      <c r="I74" s="457">
        <f t="shared" si="5"/>
        <v>6000</v>
      </c>
      <c r="J74" s="458"/>
      <c r="K74" s="614">
        <v>0.1</v>
      </c>
    </row>
    <row r="75" spans="1:11" ht="20.399999999999999" customHeight="1" x14ac:dyDescent="0.45">
      <c r="A75" s="120" t="s">
        <v>46</v>
      </c>
      <c r="B75" s="121"/>
      <c r="C75" s="445"/>
      <c r="D75" s="394"/>
      <c r="E75" s="449">
        <v>1</v>
      </c>
      <c r="F75" s="454" t="s">
        <v>129</v>
      </c>
      <c r="G75" s="457">
        <v>1200</v>
      </c>
      <c r="H75" s="458"/>
      <c r="I75" s="457">
        <f t="shared" si="5"/>
        <v>1200</v>
      </c>
      <c r="J75" s="458"/>
      <c r="K75" s="614">
        <v>0.1</v>
      </c>
    </row>
    <row r="76" spans="1:11" ht="20.399999999999999" customHeight="1" x14ac:dyDescent="0.45">
      <c r="A76" s="120" t="s">
        <v>47</v>
      </c>
      <c r="B76" s="121"/>
      <c r="C76" s="445"/>
      <c r="D76" s="394"/>
      <c r="E76" s="449">
        <v>4</v>
      </c>
      <c r="F76" s="454" t="s">
        <v>270</v>
      </c>
      <c r="G76" s="457">
        <v>3500</v>
      </c>
      <c r="H76" s="458"/>
      <c r="I76" s="457">
        <f t="shared" si="5"/>
        <v>14000</v>
      </c>
      <c r="J76" s="458"/>
      <c r="K76" s="614">
        <v>0.1</v>
      </c>
    </row>
    <row r="77" spans="1:11" ht="20.399999999999999" customHeight="1" x14ac:dyDescent="0.45">
      <c r="A77" s="120" t="s">
        <v>48</v>
      </c>
      <c r="B77" s="121"/>
      <c r="C77" s="445"/>
      <c r="D77" s="394"/>
      <c r="E77" s="449">
        <v>8</v>
      </c>
      <c r="F77" s="454" t="s">
        <v>269</v>
      </c>
      <c r="G77" s="457">
        <v>1200</v>
      </c>
      <c r="H77" s="458"/>
      <c r="I77" s="457">
        <f t="shared" si="5"/>
        <v>9600</v>
      </c>
      <c r="J77" s="458"/>
      <c r="K77" s="614">
        <v>0.1</v>
      </c>
    </row>
    <row r="78" spans="1:11" ht="20.399999999999999" customHeight="1" x14ac:dyDescent="0.45">
      <c r="A78" s="120" t="s">
        <v>172</v>
      </c>
      <c r="B78" s="121"/>
      <c r="C78" s="445"/>
      <c r="D78" s="610" t="s">
        <v>280</v>
      </c>
      <c r="E78" s="390">
        <v>1</v>
      </c>
      <c r="F78" s="398" t="s">
        <v>131</v>
      </c>
      <c r="G78" s="457">
        <v>620000</v>
      </c>
      <c r="H78" s="458"/>
      <c r="I78" s="457">
        <v>620000</v>
      </c>
      <c r="J78" s="458"/>
      <c r="K78" s="614">
        <v>0.1</v>
      </c>
    </row>
    <row r="79" spans="1:11" ht="20.399999999999999" customHeight="1" x14ac:dyDescent="0.45">
      <c r="A79" s="120" t="s">
        <v>50</v>
      </c>
      <c r="B79" s="121"/>
      <c r="C79" s="445"/>
      <c r="D79" s="394"/>
      <c r="E79" s="449">
        <v>8</v>
      </c>
      <c r="F79" s="454" t="s">
        <v>195</v>
      </c>
      <c r="G79" s="457">
        <v>3600</v>
      </c>
      <c r="H79" s="458"/>
      <c r="I79" s="457">
        <f t="shared" si="5"/>
        <v>28800</v>
      </c>
      <c r="J79" s="458"/>
      <c r="K79" s="614">
        <v>0.1</v>
      </c>
    </row>
    <row r="80" spans="1:11" ht="20.399999999999999" customHeight="1" x14ac:dyDescent="0.45">
      <c r="A80" s="120" t="s">
        <v>51</v>
      </c>
      <c r="B80" s="121"/>
      <c r="C80" s="445"/>
      <c r="D80" s="394"/>
      <c r="E80" s="449">
        <v>8</v>
      </c>
      <c r="F80" s="454" t="s">
        <v>195</v>
      </c>
      <c r="G80" s="457">
        <v>3000</v>
      </c>
      <c r="H80" s="458"/>
      <c r="I80" s="457">
        <f t="shared" si="5"/>
        <v>24000</v>
      </c>
      <c r="J80" s="458"/>
      <c r="K80" s="614">
        <v>0.1</v>
      </c>
    </row>
    <row r="81" spans="1:11" s="16" customFormat="1" ht="20.399999999999999" customHeight="1" x14ac:dyDescent="0.45">
      <c r="A81" s="120" t="s">
        <v>52</v>
      </c>
      <c r="B81" s="121"/>
      <c r="C81" s="445"/>
      <c r="D81" s="394"/>
      <c r="E81" s="449">
        <v>8</v>
      </c>
      <c r="F81" s="454" t="s">
        <v>270</v>
      </c>
      <c r="G81" s="457">
        <v>1000</v>
      </c>
      <c r="H81" s="458"/>
      <c r="I81" s="457">
        <f t="shared" si="5"/>
        <v>8000</v>
      </c>
      <c r="J81" s="458"/>
      <c r="K81" s="614">
        <v>0.1</v>
      </c>
    </row>
    <row r="82" spans="1:11" s="16" customFormat="1" ht="20.399999999999999" customHeight="1" x14ac:dyDescent="0.45">
      <c r="A82" s="120" t="s">
        <v>53</v>
      </c>
      <c r="B82" s="121"/>
      <c r="C82" s="445"/>
      <c r="D82" s="610" t="s">
        <v>281</v>
      </c>
      <c r="E82" s="390">
        <v>1</v>
      </c>
      <c r="F82" s="398" t="s">
        <v>131</v>
      </c>
      <c r="G82" s="457">
        <v>562000</v>
      </c>
      <c r="H82" s="458"/>
      <c r="I82" s="457">
        <v>562000</v>
      </c>
      <c r="J82" s="458"/>
      <c r="K82" s="614">
        <v>0.1</v>
      </c>
    </row>
    <row r="83" spans="1:11" s="16" customFormat="1" ht="20.399999999999999" customHeight="1" x14ac:dyDescent="0.45">
      <c r="A83" s="120" t="s">
        <v>54</v>
      </c>
      <c r="B83" s="121"/>
      <c r="C83" s="445"/>
      <c r="D83" s="394"/>
      <c r="E83" s="390">
        <v>1</v>
      </c>
      <c r="F83" s="398" t="s">
        <v>131</v>
      </c>
      <c r="G83" s="457">
        <v>375000</v>
      </c>
      <c r="H83" s="458"/>
      <c r="I83" s="457">
        <v>375000</v>
      </c>
      <c r="J83" s="458"/>
      <c r="K83" s="614">
        <v>0.1</v>
      </c>
    </row>
    <row r="84" spans="1:11" s="16" customFormat="1" ht="20.399999999999999" customHeight="1" x14ac:dyDescent="0.45">
      <c r="A84" s="120" t="s">
        <v>55</v>
      </c>
      <c r="B84" s="121"/>
      <c r="C84" s="445"/>
      <c r="D84" s="394"/>
      <c r="E84" s="390">
        <v>1</v>
      </c>
      <c r="F84" s="398" t="s">
        <v>131</v>
      </c>
      <c r="G84" s="457">
        <v>250000</v>
      </c>
      <c r="H84" s="458"/>
      <c r="I84" s="457">
        <v>250000</v>
      </c>
      <c r="J84" s="458"/>
      <c r="K84" s="614">
        <v>0.1</v>
      </c>
    </row>
    <row r="85" spans="1:11" s="16" customFormat="1" ht="20.399999999999999" customHeight="1" x14ac:dyDescent="0.45">
      <c r="A85" s="120" t="s">
        <v>56</v>
      </c>
      <c r="B85" s="121"/>
      <c r="C85" s="445"/>
      <c r="D85" s="394"/>
      <c r="E85" s="390">
        <v>1</v>
      </c>
      <c r="F85" s="398" t="s">
        <v>131</v>
      </c>
      <c r="G85" s="457">
        <v>375000</v>
      </c>
      <c r="H85" s="458"/>
      <c r="I85" s="457">
        <v>375000</v>
      </c>
      <c r="J85" s="458"/>
      <c r="K85" s="614">
        <v>0.1</v>
      </c>
    </row>
    <row r="86" spans="1:11" s="16" customFormat="1" ht="20.399999999999999" customHeight="1" x14ac:dyDescent="0.45">
      <c r="A86" s="120" t="s">
        <v>53</v>
      </c>
      <c r="B86" s="121"/>
      <c r="C86" s="445"/>
      <c r="D86" s="394"/>
      <c r="E86" s="390">
        <v>1</v>
      </c>
      <c r="F86" s="398" t="s">
        <v>131</v>
      </c>
      <c r="G86" s="457">
        <v>812500</v>
      </c>
      <c r="H86" s="458"/>
      <c r="I86" s="457">
        <v>812500</v>
      </c>
      <c r="J86" s="458"/>
      <c r="K86" s="614">
        <v>0.1</v>
      </c>
    </row>
    <row r="87" spans="1:11" s="16" customFormat="1" ht="20.399999999999999" customHeight="1" x14ac:dyDescent="0.45">
      <c r="A87" s="162" t="s">
        <v>54</v>
      </c>
      <c r="B87" s="163"/>
      <c r="C87" s="446"/>
      <c r="D87" s="451"/>
      <c r="E87" s="390">
        <v>1</v>
      </c>
      <c r="F87" s="398" t="s">
        <v>131</v>
      </c>
      <c r="G87" s="459">
        <v>162500</v>
      </c>
      <c r="H87" s="460"/>
      <c r="I87" s="457">
        <v>162500</v>
      </c>
      <c r="J87" s="458"/>
      <c r="K87" s="614">
        <v>0.1</v>
      </c>
    </row>
    <row r="88" spans="1:11" s="16" customFormat="1" ht="20.399999999999999" customHeight="1" thickBot="1" x14ac:dyDescent="0.5">
      <c r="A88" s="328" t="s">
        <v>57</v>
      </c>
      <c r="B88" s="329"/>
      <c r="C88" s="447"/>
      <c r="D88" s="429"/>
      <c r="E88" s="428">
        <v>1</v>
      </c>
      <c r="F88" s="430" t="s">
        <v>131</v>
      </c>
      <c r="G88" s="409">
        <v>200000</v>
      </c>
      <c r="H88" s="410"/>
      <c r="I88" s="634">
        <v>200000</v>
      </c>
      <c r="J88" s="635"/>
      <c r="K88" s="621">
        <v>0.1</v>
      </c>
    </row>
    <row r="89" spans="1:11" s="16" customFormat="1" ht="20.399999999999999" customHeight="1" thickBot="1" x14ac:dyDescent="0.5">
      <c r="A89" s="385"/>
      <c r="B89" s="385"/>
      <c r="C89" s="385"/>
      <c r="D89" s="385"/>
      <c r="E89" s="385"/>
      <c r="F89" s="385"/>
      <c r="G89" s="383" t="s">
        <v>58</v>
      </c>
      <c r="H89" s="461"/>
      <c r="I89" s="636">
        <f>SUM(I71:J88)</f>
        <v>3889200</v>
      </c>
      <c r="J89" s="637"/>
      <c r="K89" s="633">
        <v>0.1</v>
      </c>
    </row>
    <row r="90" spans="1:11" s="16" customFormat="1" ht="20.399999999999999" customHeight="1" thickBot="1" x14ac:dyDescent="0.5">
      <c r="A90" s="371"/>
      <c r="B90" s="371"/>
      <c r="C90" s="371"/>
      <c r="D90" s="371"/>
      <c r="E90" s="463">
        <v>0.1</v>
      </c>
      <c r="F90" s="632"/>
      <c r="G90" s="631" t="s">
        <v>67</v>
      </c>
      <c r="H90" s="462"/>
      <c r="I90" s="638">
        <f>I89*E90</f>
        <v>388920</v>
      </c>
      <c r="J90" s="639"/>
      <c r="K90" s="616">
        <v>0.1</v>
      </c>
    </row>
    <row r="91" spans="1:11" s="16" customFormat="1" ht="20.399999999999999" customHeight="1" thickBot="1" x14ac:dyDescent="0.5">
      <c r="A91" s="371"/>
      <c r="B91" s="371"/>
      <c r="C91" s="371"/>
      <c r="D91" s="371"/>
      <c r="E91" s="371"/>
      <c r="F91" s="371"/>
      <c r="G91" s="384" t="s">
        <v>33</v>
      </c>
      <c r="H91" s="462"/>
      <c r="I91" s="638">
        <f>SUM(I89:J90)</f>
        <v>4278120</v>
      </c>
      <c r="J91" s="639"/>
      <c r="K91" s="616">
        <v>0.1</v>
      </c>
    </row>
    <row r="92" spans="1:11" s="16" customFormat="1" ht="20.399999999999999" customHeight="1" thickBot="1" x14ac:dyDescent="0.5">
      <c r="A92" s="376"/>
      <c r="B92" s="376"/>
      <c r="C92" s="376"/>
      <c r="D92" s="376"/>
      <c r="E92" s="376"/>
      <c r="F92" s="382"/>
      <c r="G92" s="283" t="s">
        <v>61</v>
      </c>
      <c r="H92" s="440"/>
      <c r="I92" s="640">
        <f>I91</f>
        <v>4278120</v>
      </c>
      <c r="J92" s="641"/>
      <c r="K92" s="616">
        <v>0.1</v>
      </c>
    </row>
    <row r="93" spans="1:11" s="16" customFormat="1" ht="20.399999999999999" customHeight="1" thickBot="1" x14ac:dyDescent="0.5">
      <c r="A93" s="193" t="s">
        <v>62</v>
      </c>
      <c r="B93" s="193"/>
      <c r="C93" s="193"/>
      <c r="D93" s="86"/>
      <c r="E93" s="77"/>
      <c r="F93" s="83"/>
      <c r="G93" s="33"/>
      <c r="H93" s="33"/>
      <c r="I93" s="34"/>
      <c r="J93" s="34"/>
      <c r="K93" s="51"/>
    </row>
    <row r="94" spans="1:11" s="16" customFormat="1" ht="20.399999999999999" customHeight="1" thickBot="1" x14ac:dyDescent="0.5">
      <c r="A94" s="194" t="s">
        <v>8</v>
      </c>
      <c r="B94" s="153"/>
      <c r="C94" s="153"/>
      <c r="D94" s="88" t="s">
        <v>9</v>
      </c>
      <c r="E94" s="286" t="s">
        <v>10</v>
      </c>
      <c r="F94" s="287"/>
      <c r="G94" s="287" t="s">
        <v>11</v>
      </c>
      <c r="H94" s="153"/>
      <c r="I94" s="153" t="s">
        <v>12</v>
      </c>
      <c r="J94" s="153"/>
      <c r="K94" s="97" t="s">
        <v>176</v>
      </c>
    </row>
    <row r="95" spans="1:11" s="16" customFormat="1" ht="20.399999999999999" customHeight="1" x14ac:dyDescent="0.45">
      <c r="A95" s="120" t="s">
        <v>42</v>
      </c>
      <c r="B95" s="121"/>
      <c r="C95" s="445"/>
      <c r="D95" s="394"/>
      <c r="E95" s="465">
        <v>600</v>
      </c>
      <c r="F95" s="454" t="s">
        <v>268</v>
      </c>
      <c r="G95" s="452">
        <v>300</v>
      </c>
      <c r="H95" s="456"/>
      <c r="I95" s="457">
        <f>E95*G95</f>
        <v>180000</v>
      </c>
      <c r="J95" s="458"/>
      <c r="K95" s="613">
        <v>0.1</v>
      </c>
    </row>
    <row r="96" spans="1:11" s="16" customFormat="1" ht="20.399999999999999" customHeight="1" x14ac:dyDescent="0.45">
      <c r="A96" s="128" t="s">
        <v>171</v>
      </c>
      <c r="B96" s="129"/>
      <c r="C96" s="387"/>
      <c r="D96" s="394"/>
      <c r="E96" s="466">
        <v>102</v>
      </c>
      <c r="F96" s="398" t="s">
        <v>268</v>
      </c>
      <c r="G96" s="112">
        <v>2500</v>
      </c>
      <c r="H96" s="406"/>
      <c r="I96" s="457">
        <f t="shared" ref="I96:I99" si="6">E96*G96</f>
        <v>255000</v>
      </c>
      <c r="J96" s="458"/>
      <c r="K96" s="614">
        <v>0.1</v>
      </c>
    </row>
    <row r="97" spans="1:11" s="16" customFormat="1" ht="20.399999999999999" customHeight="1" x14ac:dyDescent="0.45">
      <c r="A97" s="120" t="s">
        <v>20</v>
      </c>
      <c r="B97" s="121"/>
      <c r="C97" s="445"/>
      <c r="D97" s="394"/>
      <c r="E97" s="465">
        <v>4</v>
      </c>
      <c r="F97" s="454" t="s">
        <v>195</v>
      </c>
      <c r="G97" s="127">
        <v>1200</v>
      </c>
      <c r="H97" s="458"/>
      <c r="I97" s="457">
        <f t="shared" si="6"/>
        <v>4800</v>
      </c>
      <c r="J97" s="458"/>
      <c r="K97" s="614">
        <v>0.1</v>
      </c>
    </row>
    <row r="98" spans="1:11" s="16" customFormat="1" ht="20.399999999999999" customHeight="1" x14ac:dyDescent="0.45">
      <c r="A98" s="120" t="s">
        <v>63</v>
      </c>
      <c r="B98" s="121"/>
      <c r="C98" s="445"/>
      <c r="D98" s="394"/>
      <c r="E98" s="465">
        <v>12</v>
      </c>
      <c r="F98" s="454" t="s">
        <v>269</v>
      </c>
      <c r="G98" s="127">
        <v>1400</v>
      </c>
      <c r="H98" s="458"/>
      <c r="I98" s="457">
        <f t="shared" si="6"/>
        <v>16800</v>
      </c>
      <c r="J98" s="458"/>
      <c r="K98" s="614">
        <v>0.1</v>
      </c>
    </row>
    <row r="99" spans="1:11" s="16" customFormat="1" ht="20.399999999999999" customHeight="1" x14ac:dyDescent="0.45">
      <c r="A99" s="120" t="s">
        <v>64</v>
      </c>
      <c r="B99" s="121"/>
      <c r="C99" s="445"/>
      <c r="D99" s="394"/>
      <c r="E99" s="465">
        <v>160</v>
      </c>
      <c r="F99" s="454" t="s">
        <v>271</v>
      </c>
      <c r="G99" s="127">
        <v>300</v>
      </c>
      <c r="H99" s="458"/>
      <c r="I99" s="457">
        <f t="shared" si="6"/>
        <v>48000</v>
      </c>
      <c r="J99" s="458"/>
      <c r="K99" s="614">
        <v>0.1</v>
      </c>
    </row>
    <row r="100" spans="1:11" s="16" customFormat="1" ht="20.399999999999999" customHeight="1" x14ac:dyDescent="0.45">
      <c r="A100" s="120" t="s">
        <v>65</v>
      </c>
      <c r="B100" s="121"/>
      <c r="C100" s="445"/>
      <c r="D100" s="394"/>
      <c r="E100" s="465">
        <v>1</v>
      </c>
      <c r="F100" s="398" t="s">
        <v>131</v>
      </c>
      <c r="G100" s="127">
        <v>280000</v>
      </c>
      <c r="H100" s="458"/>
      <c r="I100" s="457">
        <v>280000</v>
      </c>
      <c r="J100" s="458"/>
      <c r="K100" s="614">
        <v>0.1</v>
      </c>
    </row>
    <row r="101" spans="1:11" s="16" customFormat="1" ht="20.399999999999999" customHeight="1" x14ac:dyDescent="0.45">
      <c r="A101" s="120" t="s">
        <v>54</v>
      </c>
      <c r="B101" s="121"/>
      <c r="C101" s="445"/>
      <c r="D101" s="394"/>
      <c r="E101" s="465">
        <v>2</v>
      </c>
      <c r="F101" s="454" t="s">
        <v>131</v>
      </c>
      <c r="G101" s="127">
        <v>66000</v>
      </c>
      <c r="H101" s="458"/>
      <c r="I101" s="457">
        <f t="shared" ref="I101" si="7">E101*G101</f>
        <v>132000</v>
      </c>
      <c r="J101" s="458"/>
      <c r="K101" s="614">
        <v>0.1</v>
      </c>
    </row>
    <row r="102" spans="1:11" s="16" customFormat="1" ht="20.399999999999999" customHeight="1" thickBot="1" x14ac:dyDescent="0.5">
      <c r="A102" s="339" t="s">
        <v>66</v>
      </c>
      <c r="B102" s="340"/>
      <c r="C102" s="464"/>
      <c r="D102" s="395"/>
      <c r="E102" s="449">
        <v>1</v>
      </c>
      <c r="F102" s="399" t="s">
        <v>131</v>
      </c>
      <c r="G102" s="402">
        <v>200000</v>
      </c>
      <c r="H102" s="473"/>
      <c r="I102" s="644">
        <v>200000</v>
      </c>
      <c r="J102" s="473"/>
      <c r="K102" s="615">
        <v>0.1</v>
      </c>
    </row>
    <row r="103" spans="1:11" s="16" customFormat="1" ht="20.399999999999999" customHeight="1" thickBot="1" x14ac:dyDescent="0.5">
      <c r="A103" s="470"/>
      <c r="B103" s="470"/>
      <c r="C103" s="470"/>
      <c r="D103" s="470"/>
      <c r="E103" s="470"/>
      <c r="F103" s="470"/>
      <c r="G103" s="474" t="s">
        <v>238</v>
      </c>
      <c r="H103" s="478"/>
      <c r="I103" s="645">
        <f>SUM(I95:J102)</f>
        <v>1116600</v>
      </c>
      <c r="J103" s="646"/>
      <c r="K103" s="642">
        <v>0.1</v>
      </c>
    </row>
    <row r="104" spans="1:11" s="16" customFormat="1" ht="20.399999999999999" customHeight="1" thickBot="1" x14ac:dyDescent="0.5">
      <c r="A104" s="379"/>
      <c r="B104" s="379"/>
      <c r="C104" s="379"/>
      <c r="D104" s="379"/>
      <c r="E104" s="475">
        <v>0.1</v>
      </c>
      <c r="F104" s="477"/>
      <c r="G104" s="476" t="s">
        <v>67</v>
      </c>
      <c r="H104" s="479"/>
      <c r="I104" s="647">
        <f>I103*E104</f>
        <v>111660</v>
      </c>
      <c r="J104" s="648"/>
      <c r="K104" s="616">
        <v>0.1</v>
      </c>
    </row>
    <row r="105" spans="1:11" s="16" customFormat="1" ht="20.399999999999999" customHeight="1" thickBot="1" x14ac:dyDescent="0.5">
      <c r="A105" s="385"/>
      <c r="B105" s="385"/>
      <c r="C105" s="385"/>
      <c r="D105" s="467"/>
      <c r="E105" s="468"/>
      <c r="F105" s="469"/>
      <c r="G105" s="472" t="s">
        <v>68</v>
      </c>
      <c r="H105" s="480"/>
      <c r="I105" s="649">
        <f>SUM(I103:J104)</f>
        <v>1228260</v>
      </c>
      <c r="J105" s="650"/>
      <c r="K105" s="643">
        <v>0.1</v>
      </c>
    </row>
    <row r="106" spans="1:11" s="16" customFormat="1" ht="22.2" customHeight="1" x14ac:dyDescent="0.15">
      <c r="A106" s="276" t="s">
        <v>252</v>
      </c>
      <c r="B106" s="276"/>
      <c r="C106" s="276"/>
      <c r="D106" s="276"/>
      <c r="E106" s="276"/>
      <c r="F106" s="276"/>
      <c r="G106" s="277"/>
      <c r="H106" s="277"/>
      <c r="I106" s="277"/>
      <c r="J106" s="277"/>
      <c r="K106" s="277"/>
    </row>
    <row r="107" spans="1:11" s="16" customFormat="1" ht="21.6" customHeight="1" thickBot="1" x14ac:dyDescent="0.5">
      <c r="A107" s="180" t="s">
        <v>254</v>
      </c>
      <c r="B107" s="180"/>
      <c r="C107" s="180"/>
      <c r="D107" s="180"/>
      <c r="E107" s="76"/>
      <c r="F107" s="82"/>
      <c r="I107" s="44"/>
      <c r="J107" s="44"/>
      <c r="K107" s="51"/>
    </row>
    <row r="108" spans="1:11" s="16" customFormat="1" ht="21.6" customHeight="1" thickBot="1" x14ac:dyDescent="0.5">
      <c r="A108" s="194" t="s">
        <v>8</v>
      </c>
      <c r="B108" s="153"/>
      <c r="C108" s="153"/>
      <c r="D108" s="88" t="s">
        <v>9</v>
      </c>
      <c r="E108" s="79" t="s">
        <v>10</v>
      </c>
      <c r="F108" s="84"/>
      <c r="G108" s="153"/>
      <c r="H108" s="153"/>
      <c r="I108" s="153" t="s">
        <v>12</v>
      </c>
      <c r="J108" s="153"/>
      <c r="K108" s="97" t="s">
        <v>176</v>
      </c>
    </row>
    <row r="109" spans="1:11" s="16" customFormat="1" ht="21.6" customHeight="1" x14ac:dyDescent="0.45">
      <c r="A109" s="292" t="s">
        <v>70</v>
      </c>
      <c r="B109" s="293"/>
      <c r="C109" s="293"/>
      <c r="D109" s="293"/>
      <c r="E109" s="293"/>
      <c r="F109" s="293"/>
      <c r="G109" s="293"/>
      <c r="H109" s="293"/>
      <c r="I109" s="293"/>
      <c r="J109" s="293"/>
      <c r="K109" s="294"/>
    </row>
    <row r="110" spans="1:11" s="16" customFormat="1" ht="21.6" customHeight="1" x14ac:dyDescent="0.45">
      <c r="A110" s="330" t="s">
        <v>71</v>
      </c>
      <c r="B110" s="331"/>
      <c r="C110" s="386"/>
      <c r="D110" s="393"/>
      <c r="E110" s="483">
        <v>4</v>
      </c>
      <c r="F110" s="397" t="s">
        <v>129</v>
      </c>
      <c r="G110" s="403">
        <v>10000</v>
      </c>
      <c r="H110" s="404"/>
      <c r="I110" s="652">
        <f>E110*G110</f>
        <v>40000</v>
      </c>
      <c r="J110" s="653"/>
      <c r="K110" s="613">
        <v>0.1</v>
      </c>
    </row>
    <row r="111" spans="1:11" s="16" customFormat="1" ht="21.6" customHeight="1" x14ac:dyDescent="0.45">
      <c r="A111" s="105" t="s">
        <v>72</v>
      </c>
      <c r="B111" s="106"/>
      <c r="C111" s="481"/>
      <c r="D111" s="394"/>
      <c r="E111" s="390">
        <v>1</v>
      </c>
      <c r="F111" s="398" t="s">
        <v>195</v>
      </c>
      <c r="G111" s="405">
        <v>18000</v>
      </c>
      <c r="H111" s="406"/>
      <c r="I111" s="457">
        <f>E111*G111</f>
        <v>18000</v>
      </c>
      <c r="J111" s="458"/>
      <c r="K111" s="614">
        <v>0.1</v>
      </c>
    </row>
    <row r="112" spans="1:11" s="16" customFormat="1" ht="21.6" customHeight="1" x14ac:dyDescent="0.45">
      <c r="A112" s="105" t="s">
        <v>73</v>
      </c>
      <c r="B112" s="106"/>
      <c r="C112" s="481"/>
      <c r="D112" s="394"/>
      <c r="E112" s="390">
        <v>2</v>
      </c>
      <c r="F112" s="398" t="s">
        <v>129</v>
      </c>
      <c r="G112" s="407">
        <v>3600</v>
      </c>
      <c r="H112" s="408"/>
      <c r="I112" s="654">
        <f t="shared" ref="I112:I128" si="8">E112*G112</f>
        <v>7200</v>
      </c>
      <c r="J112" s="618"/>
      <c r="K112" s="614">
        <v>0.1</v>
      </c>
    </row>
    <row r="113" spans="1:11" s="16" customFormat="1" ht="21.6" customHeight="1" x14ac:dyDescent="0.45">
      <c r="A113" s="128" t="s">
        <v>175</v>
      </c>
      <c r="B113" s="129"/>
      <c r="C113" s="387"/>
      <c r="D113" s="394"/>
      <c r="E113" s="390">
        <v>2</v>
      </c>
      <c r="F113" s="398" t="s">
        <v>129</v>
      </c>
      <c r="G113" s="407">
        <v>5600</v>
      </c>
      <c r="H113" s="408"/>
      <c r="I113" s="654">
        <f t="shared" si="8"/>
        <v>11200</v>
      </c>
      <c r="J113" s="618"/>
      <c r="K113" s="614">
        <v>0.1</v>
      </c>
    </row>
    <row r="114" spans="1:11" s="16" customFormat="1" ht="21.6" customHeight="1" x14ac:dyDescent="0.45">
      <c r="A114" s="128" t="s">
        <v>94</v>
      </c>
      <c r="B114" s="129"/>
      <c r="C114" s="387"/>
      <c r="D114" s="394"/>
      <c r="E114" s="390">
        <v>1</v>
      </c>
      <c r="F114" s="398" t="s">
        <v>195</v>
      </c>
      <c r="G114" s="407">
        <v>8750</v>
      </c>
      <c r="H114" s="408"/>
      <c r="I114" s="654">
        <f t="shared" si="8"/>
        <v>8750</v>
      </c>
      <c r="J114" s="618"/>
      <c r="K114" s="614">
        <v>0.1</v>
      </c>
    </row>
    <row r="115" spans="1:11" s="16" customFormat="1" ht="21.6" customHeight="1" x14ac:dyDescent="0.45">
      <c r="A115" s="105" t="s">
        <v>74</v>
      </c>
      <c r="B115" s="106"/>
      <c r="C115" s="481"/>
      <c r="D115" s="394"/>
      <c r="E115" s="390">
        <v>1</v>
      </c>
      <c r="F115" s="398" t="s">
        <v>195</v>
      </c>
      <c r="G115" s="405">
        <v>42000</v>
      </c>
      <c r="H115" s="406"/>
      <c r="I115" s="457">
        <f t="shared" si="8"/>
        <v>42000</v>
      </c>
      <c r="J115" s="458"/>
      <c r="K115" s="614">
        <v>0.1</v>
      </c>
    </row>
    <row r="116" spans="1:11" s="16" customFormat="1" ht="21.6" customHeight="1" x14ac:dyDescent="0.45">
      <c r="A116" s="105" t="s">
        <v>75</v>
      </c>
      <c r="B116" s="106"/>
      <c r="C116" s="481"/>
      <c r="D116" s="394"/>
      <c r="E116" s="390">
        <v>2</v>
      </c>
      <c r="F116" s="398" t="s">
        <v>129</v>
      </c>
      <c r="G116" s="405">
        <v>2400</v>
      </c>
      <c r="H116" s="406"/>
      <c r="I116" s="457">
        <f t="shared" si="8"/>
        <v>4800</v>
      </c>
      <c r="J116" s="458"/>
      <c r="K116" s="614">
        <v>0.1</v>
      </c>
    </row>
    <row r="117" spans="1:11" s="16" customFormat="1" ht="21.6" customHeight="1" x14ac:dyDescent="0.45">
      <c r="A117" s="105" t="s">
        <v>76</v>
      </c>
      <c r="B117" s="106"/>
      <c r="C117" s="481"/>
      <c r="D117" s="394"/>
      <c r="E117" s="390">
        <v>2</v>
      </c>
      <c r="F117" s="398" t="s">
        <v>195</v>
      </c>
      <c r="G117" s="405">
        <v>5760</v>
      </c>
      <c r="H117" s="406"/>
      <c r="I117" s="457">
        <f t="shared" si="8"/>
        <v>11520</v>
      </c>
      <c r="J117" s="458"/>
      <c r="K117" s="614">
        <v>0.1</v>
      </c>
    </row>
    <row r="118" spans="1:11" s="16" customFormat="1" ht="21.6" customHeight="1" x14ac:dyDescent="0.45">
      <c r="A118" s="105" t="s">
        <v>77</v>
      </c>
      <c r="B118" s="106"/>
      <c r="C118" s="481"/>
      <c r="D118" s="394" t="s">
        <v>177</v>
      </c>
      <c r="E118" s="390">
        <v>2</v>
      </c>
      <c r="F118" s="398" t="s">
        <v>195</v>
      </c>
      <c r="G118" s="405">
        <v>60000</v>
      </c>
      <c r="H118" s="406"/>
      <c r="I118" s="457">
        <f t="shared" si="8"/>
        <v>120000</v>
      </c>
      <c r="J118" s="458"/>
      <c r="K118" s="614">
        <v>0.1</v>
      </c>
    </row>
    <row r="119" spans="1:11" s="16" customFormat="1" ht="21.6" customHeight="1" x14ac:dyDescent="0.45">
      <c r="A119" s="105" t="s">
        <v>78</v>
      </c>
      <c r="B119" s="106"/>
      <c r="C119" s="481"/>
      <c r="D119" s="394"/>
      <c r="E119" s="390">
        <v>1</v>
      </c>
      <c r="F119" s="398" t="s">
        <v>195</v>
      </c>
      <c r="G119" s="405">
        <v>14400</v>
      </c>
      <c r="H119" s="406"/>
      <c r="I119" s="457">
        <f t="shared" si="8"/>
        <v>14400</v>
      </c>
      <c r="J119" s="458"/>
      <c r="K119" s="614">
        <v>0.1</v>
      </c>
    </row>
    <row r="120" spans="1:11" s="16" customFormat="1" ht="21.6" customHeight="1" x14ac:dyDescent="0.45">
      <c r="A120" s="105" t="s">
        <v>79</v>
      </c>
      <c r="B120" s="106"/>
      <c r="C120" s="481"/>
      <c r="D120" s="394"/>
      <c r="E120" s="390">
        <v>2</v>
      </c>
      <c r="F120" s="398" t="s">
        <v>195</v>
      </c>
      <c r="G120" s="405">
        <v>14400</v>
      </c>
      <c r="H120" s="406"/>
      <c r="I120" s="457">
        <f t="shared" si="8"/>
        <v>28800</v>
      </c>
      <c r="J120" s="458"/>
      <c r="K120" s="614">
        <v>0.1</v>
      </c>
    </row>
    <row r="121" spans="1:11" s="16" customFormat="1" ht="21.6" customHeight="1" x14ac:dyDescent="0.45">
      <c r="A121" s="105" t="s">
        <v>80</v>
      </c>
      <c r="B121" s="106"/>
      <c r="C121" s="481"/>
      <c r="D121" s="394"/>
      <c r="E121" s="390">
        <v>1</v>
      </c>
      <c r="F121" s="398" t="s">
        <v>195</v>
      </c>
      <c r="G121" s="405">
        <v>14400</v>
      </c>
      <c r="H121" s="406"/>
      <c r="I121" s="457">
        <f t="shared" si="8"/>
        <v>14400</v>
      </c>
      <c r="J121" s="458"/>
      <c r="K121" s="614">
        <v>0.1</v>
      </c>
    </row>
    <row r="122" spans="1:11" s="16" customFormat="1" ht="21.6" customHeight="1" x14ac:dyDescent="0.45">
      <c r="A122" s="105" t="s">
        <v>81</v>
      </c>
      <c r="B122" s="106"/>
      <c r="C122" s="481"/>
      <c r="D122" s="394"/>
      <c r="E122" s="390">
        <v>1</v>
      </c>
      <c r="F122" s="398" t="s">
        <v>131</v>
      </c>
      <c r="G122" s="405">
        <v>50000</v>
      </c>
      <c r="H122" s="406"/>
      <c r="I122" s="457">
        <v>50000</v>
      </c>
      <c r="J122" s="458"/>
      <c r="K122" s="614">
        <v>0.1</v>
      </c>
    </row>
    <row r="123" spans="1:11" s="16" customFormat="1" ht="21.6" customHeight="1" x14ac:dyDescent="0.45">
      <c r="A123" s="105" t="s">
        <v>82</v>
      </c>
      <c r="B123" s="106"/>
      <c r="C123" s="481"/>
      <c r="D123" s="394"/>
      <c r="E123" s="390">
        <v>1</v>
      </c>
      <c r="F123" s="398" t="s">
        <v>142</v>
      </c>
      <c r="G123" s="405">
        <v>48000</v>
      </c>
      <c r="H123" s="406"/>
      <c r="I123" s="457">
        <f t="shared" si="8"/>
        <v>48000</v>
      </c>
      <c r="J123" s="458"/>
      <c r="K123" s="614">
        <v>0.1</v>
      </c>
    </row>
    <row r="124" spans="1:11" s="16" customFormat="1" ht="21.6" customHeight="1" x14ac:dyDescent="0.45">
      <c r="A124" s="105" t="s">
        <v>83</v>
      </c>
      <c r="B124" s="106"/>
      <c r="C124" s="481"/>
      <c r="D124" s="394"/>
      <c r="E124" s="390">
        <v>2</v>
      </c>
      <c r="F124" s="398" t="s">
        <v>142</v>
      </c>
      <c r="G124" s="405">
        <v>42000</v>
      </c>
      <c r="H124" s="406"/>
      <c r="I124" s="457">
        <f t="shared" si="8"/>
        <v>84000</v>
      </c>
      <c r="J124" s="458"/>
      <c r="K124" s="614">
        <v>0.1</v>
      </c>
    </row>
    <row r="125" spans="1:11" s="16" customFormat="1" ht="21.6" customHeight="1" x14ac:dyDescent="0.45">
      <c r="A125" s="336" t="s">
        <v>84</v>
      </c>
      <c r="B125" s="337"/>
      <c r="C125" s="482"/>
      <c r="D125" s="395"/>
      <c r="E125" s="392">
        <v>2</v>
      </c>
      <c r="F125" s="399" t="s">
        <v>131</v>
      </c>
      <c r="G125" s="484">
        <v>48000</v>
      </c>
      <c r="H125" s="485"/>
      <c r="I125" s="655">
        <f t="shared" si="8"/>
        <v>96000</v>
      </c>
      <c r="J125" s="656"/>
      <c r="K125" s="651">
        <v>0.1</v>
      </c>
    </row>
    <row r="126" spans="1:11" s="16" customFormat="1" ht="21.6" customHeight="1" x14ac:dyDescent="0.45">
      <c r="A126" s="295" t="s">
        <v>85</v>
      </c>
      <c r="B126" s="290"/>
      <c r="C126" s="290"/>
      <c r="D126" s="290"/>
      <c r="E126" s="290"/>
      <c r="F126" s="290"/>
      <c r="G126" s="290"/>
      <c r="H126" s="290"/>
      <c r="I126" s="290"/>
      <c r="J126" s="290"/>
      <c r="K126" s="296"/>
    </row>
    <row r="127" spans="1:11" s="16" customFormat="1" ht="21.6" customHeight="1" x14ac:dyDescent="0.45">
      <c r="A127" s="330" t="s">
        <v>86</v>
      </c>
      <c r="B127" s="331"/>
      <c r="C127" s="386"/>
      <c r="D127" s="393"/>
      <c r="E127" s="389">
        <v>8</v>
      </c>
      <c r="F127" s="397" t="s">
        <v>129</v>
      </c>
      <c r="G127" s="403">
        <v>5400</v>
      </c>
      <c r="H127" s="404"/>
      <c r="I127" s="652">
        <f t="shared" si="8"/>
        <v>43200</v>
      </c>
      <c r="J127" s="653"/>
      <c r="K127" s="613">
        <v>0.1</v>
      </c>
    </row>
    <row r="128" spans="1:11" s="16" customFormat="1" ht="21.6" customHeight="1" x14ac:dyDescent="0.45">
      <c r="A128" s="105" t="s">
        <v>87</v>
      </c>
      <c r="B128" s="106"/>
      <c r="C128" s="481"/>
      <c r="D128" s="394"/>
      <c r="E128" s="390">
        <v>1</v>
      </c>
      <c r="F128" s="398" t="s">
        <v>195</v>
      </c>
      <c r="G128" s="405">
        <v>14400</v>
      </c>
      <c r="H128" s="406"/>
      <c r="I128" s="457">
        <f t="shared" si="8"/>
        <v>14400</v>
      </c>
      <c r="J128" s="458"/>
      <c r="K128" s="614">
        <v>0.1</v>
      </c>
    </row>
    <row r="129" spans="1:11" s="16" customFormat="1" ht="21.6" customHeight="1" x14ac:dyDescent="0.45">
      <c r="A129" s="336" t="s">
        <v>88</v>
      </c>
      <c r="B129" s="337"/>
      <c r="C129" s="482"/>
      <c r="D129" s="395"/>
      <c r="E129" s="422">
        <v>1</v>
      </c>
      <c r="F129" s="399" t="s">
        <v>131</v>
      </c>
      <c r="G129" s="484">
        <v>60000</v>
      </c>
      <c r="H129" s="485"/>
      <c r="I129" s="655">
        <v>60000</v>
      </c>
      <c r="J129" s="656"/>
      <c r="K129" s="615">
        <v>0.1</v>
      </c>
    </row>
    <row r="130" spans="1:11" s="16" customFormat="1" ht="21.6" customHeight="1" x14ac:dyDescent="0.45">
      <c r="A130" s="333" t="s">
        <v>92</v>
      </c>
      <c r="B130" s="334"/>
      <c r="C130" s="334"/>
      <c r="D130" s="334"/>
      <c r="E130" s="334"/>
      <c r="F130" s="334"/>
      <c r="G130" s="334"/>
      <c r="H130" s="334"/>
      <c r="I130" s="334"/>
      <c r="J130" s="334"/>
      <c r="K130" s="335"/>
    </row>
    <row r="131" spans="1:11" s="16" customFormat="1" ht="21.6" customHeight="1" x14ac:dyDescent="0.45">
      <c r="A131" s="330" t="s">
        <v>93</v>
      </c>
      <c r="B131" s="331"/>
      <c r="C131" s="386"/>
      <c r="D131" s="393"/>
      <c r="E131" s="483">
        <v>2</v>
      </c>
      <c r="F131" s="397" t="s">
        <v>129</v>
      </c>
      <c r="G131" s="403">
        <v>4800</v>
      </c>
      <c r="H131" s="404"/>
      <c r="I131" s="652">
        <f t="shared" ref="I131:I133" si="9">E131*G131</f>
        <v>9600</v>
      </c>
      <c r="J131" s="653"/>
      <c r="K131" s="657">
        <v>0.1</v>
      </c>
    </row>
    <row r="132" spans="1:11" s="16" customFormat="1" ht="21.6" customHeight="1" x14ac:dyDescent="0.45">
      <c r="A132" s="105" t="s">
        <v>95</v>
      </c>
      <c r="B132" s="106"/>
      <c r="C132" s="481"/>
      <c r="D132" s="394"/>
      <c r="E132" s="390">
        <v>1</v>
      </c>
      <c r="F132" s="398" t="s">
        <v>195</v>
      </c>
      <c r="G132" s="405">
        <v>30000</v>
      </c>
      <c r="H132" s="406"/>
      <c r="I132" s="457">
        <f t="shared" si="9"/>
        <v>30000</v>
      </c>
      <c r="J132" s="458"/>
      <c r="K132" s="614">
        <v>0.1</v>
      </c>
    </row>
    <row r="133" spans="1:11" s="16" customFormat="1" ht="21.6" customHeight="1" x14ac:dyDescent="0.45">
      <c r="A133" s="105" t="s">
        <v>96</v>
      </c>
      <c r="B133" s="106"/>
      <c r="C133" s="481"/>
      <c r="D133" s="394"/>
      <c r="E133" s="390">
        <v>1</v>
      </c>
      <c r="F133" s="398" t="s">
        <v>129</v>
      </c>
      <c r="G133" s="405">
        <v>2400</v>
      </c>
      <c r="H133" s="406"/>
      <c r="I133" s="457">
        <f t="shared" si="9"/>
        <v>2400</v>
      </c>
      <c r="J133" s="458"/>
      <c r="K133" s="614">
        <v>0.1</v>
      </c>
    </row>
    <row r="134" spans="1:11" s="16" customFormat="1" ht="21.6" customHeight="1" x14ac:dyDescent="0.45">
      <c r="A134" s="105" t="s">
        <v>77</v>
      </c>
      <c r="B134" s="106"/>
      <c r="C134" s="481"/>
      <c r="D134" s="394" t="s">
        <v>178</v>
      </c>
      <c r="E134" s="422">
        <v>1</v>
      </c>
      <c r="F134" s="416" t="s">
        <v>131</v>
      </c>
      <c r="G134" s="405">
        <v>60000</v>
      </c>
      <c r="H134" s="406"/>
      <c r="I134" s="457">
        <v>60000</v>
      </c>
      <c r="J134" s="458"/>
      <c r="K134" s="614">
        <v>0.1</v>
      </c>
    </row>
    <row r="135" spans="1:11" s="16" customFormat="1" ht="21.6" customHeight="1" x14ac:dyDescent="0.45">
      <c r="A135" s="105" t="s">
        <v>90</v>
      </c>
      <c r="B135" s="106"/>
      <c r="C135" s="481"/>
      <c r="D135" s="394" t="s">
        <v>181</v>
      </c>
      <c r="E135" s="422">
        <v>1</v>
      </c>
      <c r="F135" s="416" t="s">
        <v>131</v>
      </c>
      <c r="G135" s="405">
        <v>18000</v>
      </c>
      <c r="H135" s="406"/>
      <c r="I135" s="457">
        <v>18000</v>
      </c>
      <c r="J135" s="458"/>
      <c r="K135" s="614">
        <v>0.1</v>
      </c>
    </row>
    <row r="136" spans="1:11" s="16" customFormat="1" ht="21.6" customHeight="1" x14ac:dyDescent="0.45">
      <c r="A136" s="105" t="s">
        <v>180</v>
      </c>
      <c r="B136" s="106"/>
      <c r="C136" s="481"/>
      <c r="D136" s="394" t="s">
        <v>182</v>
      </c>
      <c r="E136" s="422">
        <v>1</v>
      </c>
      <c r="F136" s="416" t="s">
        <v>131</v>
      </c>
      <c r="G136" s="405">
        <v>25000</v>
      </c>
      <c r="H136" s="406"/>
      <c r="I136" s="457">
        <v>25000</v>
      </c>
      <c r="J136" s="458"/>
      <c r="K136" s="614">
        <v>0.1</v>
      </c>
    </row>
    <row r="137" spans="1:11" s="16" customFormat="1" ht="21.6" customHeight="1" x14ac:dyDescent="0.45">
      <c r="A137" s="105" t="s">
        <v>183</v>
      </c>
      <c r="B137" s="106"/>
      <c r="C137" s="481"/>
      <c r="D137" s="394"/>
      <c r="E137" s="422">
        <v>1</v>
      </c>
      <c r="F137" s="416" t="s">
        <v>131</v>
      </c>
      <c r="G137" s="405">
        <v>15000</v>
      </c>
      <c r="H137" s="406"/>
      <c r="I137" s="457">
        <v>15000</v>
      </c>
      <c r="J137" s="458"/>
      <c r="K137" s="614">
        <v>0.1</v>
      </c>
    </row>
    <row r="138" spans="1:11" s="16" customFormat="1" ht="21.6" customHeight="1" x14ac:dyDescent="0.45">
      <c r="A138" s="105" t="s">
        <v>91</v>
      </c>
      <c r="B138" s="106"/>
      <c r="C138" s="481"/>
      <c r="D138" s="394"/>
      <c r="E138" s="390">
        <v>2</v>
      </c>
      <c r="F138" s="416" t="s">
        <v>131</v>
      </c>
      <c r="G138" s="405">
        <v>30000</v>
      </c>
      <c r="H138" s="406"/>
      <c r="I138" s="457">
        <v>30000</v>
      </c>
      <c r="J138" s="458"/>
      <c r="K138" s="614">
        <v>0.1</v>
      </c>
    </row>
    <row r="139" spans="1:11" s="16" customFormat="1" ht="21.6" customHeight="1" x14ac:dyDescent="0.45">
      <c r="A139" s="105" t="s">
        <v>103</v>
      </c>
      <c r="B139" s="106"/>
      <c r="C139" s="481"/>
      <c r="D139" s="394"/>
      <c r="E139" s="390">
        <v>1</v>
      </c>
      <c r="F139" s="398" t="s">
        <v>195</v>
      </c>
      <c r="G139" s="405">
        <v>9600</v>
      </c>
      <c r="H139" s="406"/>
      <c r="I139" s="457">
        <f t="shared" ref="I139:I141" si="10">E139*G139</f>
        <v>9600</v>
      </c>
      <c r="J139" s="458"/>
      <c r="K139" s="614">
        <v>0.1</v>
      </c>
    </row>
    <row r="140" spans="1:11" s="16" customFormat="1" ht="21.6" customHeight="1" x14ac:dyDescent="0.45">
      <c r="A140" s="105" t="s">
        <v>97</v>
      </c>
      <c r="B140" s="106"/>
      <c r="C140" s="481"/>
      <c r="D140" s="394"/>
      <c r="E140" s="390">
        <v>1</v>
      </c>
      <c r="F140" s="398" t="s">
        <v>142</v>
      </c>
      <c r="G140" s="405">
        <v>45000</v>
      </c>
      <c r="H140" s="406"/>
      <c r="I140" s="457">
        <f t="shared" si="10"/>
        <v>45000</v>
      </c>
      <c r="J140" s="458"/>
      <c r="K140" s="614">
        <v>0.1</v>
      </c>
    </row>
    <row r="141" spans="1:11" s="16" customFormat="1" ht="21.6" customHeight="1" thickBot="1" x14ac:dyDescent="0.5">
      <c r="A141" s="328" t="s">
        <v>83</v>
      </c>
      <c r="B141" s="329"/>
      <c r="C141" s="447"/>
      <c r="D141" s="429"/>
      <c r="E141" s="428">
        <v>1</v>
      </c>
      <c r="F141" s="430" t="s">
        <v>142</v>
      </c>
      <c r="G141" s="409">
        <v>42000</v>
      </c>
      <c r="H141" s="410"/>
      <c r="I141" s="634">
        <f t="shared" si="10"/>
        <v>42000</v>
      </c>
      <c r="J141" s="635"/>
      <c r="K141" s="621">
        <v>0.1</v>
      </c>
    </row>
    <row r="142" spans="1:11" s="16" customFormat="1" ht="22.8" customHeight="1" x14ac:dyDescent="0.15">
      <c r="A142" s="281" t="s">
        <v>253</v>
      </c>
      <c r="B142" s="281"/>
      <c r="C142" s="281"/>
      <c r="D142" s="281"/>
      <c r="E142" s="281"/>
      <c r="F142" s="281"/>
      <c r="G142" s="281"/>
      <c r="H142" s="281"/>
      <c r="I142" s="281"/>
      <c r="J142" s="281"/>
      <c r="K142" s="281"/>
    </row>
    <row r="143" spans="1:11" s="16" customFormat="1" ht="27" customHeight="1" thickBot="1" x14ac:dyDescent="0.5">
      <c r="A143" s="267" t="s">
        <v>255</v>
      </c>
      <c r="B143" s="267"/>
      <c r="C143" s="267"/>
      <c r="D143" s="267"/>
      <c r="E143" s="94"/>
      <c r="F143" s="95"/>
      <c r="G143" s="96"/>
      <c r="H143" s="96"/>
      <c r="I143" s="93"/>
      <c r="J143" s="93"/>
      <c r="K143" s="92"/>
    </row>
    <row r="144" spans="1:11" s="16" customFormat="1" ht="27" customHeight="1" x14ac:dyDescent="0.45">
      <c r="A144" s="278" t="s">
        <v>184</v>
      </c>
      <c r="B144" s="279"/>
      <c r="C144" s="279"/>
      <c r="D144" s="279"/>
      <c r="E144" s="279"/>
      <c r="F144" s="279"/>
      <c r="G144" s="279"/>
      <c r="H144" s="279"/>
      <c r="I144" s="279"/>
      <c r="J144" s="279"/>
      <c r="K144" s="280"/>
    </row>
    <row r="145" spans="1:11" s="16" customFormat="1" ht="27" customHeight="1" x14ac:dyDescent="0.45">
      <c r="A145" s="326" t="s">
        <v>98</v>
      </c>
      <c r="B145" s="327"/>
      <c r="C145" s="486"/>
      <c r="D145" s="393"/>
      <c r="E145" s="488">
        <v>8</v>
      </c>
      <c r="F145" s="397" t="s">
        <v>129</v>
      </c>
      <c r="G145" s="487">
        <v>21600</v>
      </c>
      <c r="H145" s="433"/>
      <c r="I145" s="658">
        <f t="shared" ref="I145:I158" si="11">E145*G145</f>
        <v>172800</v>
      </c>
      <c r="J145" s="617"/>
      <c r="K145" s="613">
        <v>0.1</v>
      </c>
    </row>
    <row r="146" spans="1:11" s="16" customFormat="1" ht="27" customHeight="1" x14ac:dyDescent="0.45">
      <c r="A146" s="128" t="s">
        <v>99</v>
      </c>
      <c r="B146" s="129"/>
      <c r="C146" s="387"/>
      <c r="D146" s="394"/>
      <c r="E146" s="466">
        <v>8</v>
      </c>
      <c r="F146" s="398" t="s">
        <v>129</v>
      </c>
      <c r="G146" s="396">
        <v>6000</v>
      </c>
      <c r="H146" s="408"/>
      <c r="I146" s="654">
        <f t="shared" si="11"/>
        <v>48000</v>
      </c>
      <c r="J146" s="618"/>
      <c r="K146" s="614">
        <v>0.1</v>
      </c>
    </row>
    <row r="147" spans="1:11" s="16" customFormat="1" ht="27" customHeight="1" x14ac:dyDescent="0.45">
      <c r="A147" s="128" t="s">
        <v>100</v>
      </c>
      <c r="B147" s="129"/>
      <c r="C147" s="387"/>
      <c r="D147" s="394"/>
      <c r="E147" s="466">
        <v>2</v>
      </c>
      <c r="F147" s="398" t="s">
        <v>195</v>
      </c>
      <c r="G147" s="396">
        <v>21600</v>
      </c>
      <c r="H147" s="408"/>
      <c r="I147" s="654">
        <f t="shared" si="11"/>
        <v>43200</v>
      </c>
      <c r="J147" s="618"/>
      <c r="K147" s="614">
        <v>0.1</v>
      </c>
    </row>
    <row r="148" spans="1:11" s="16" customFormat="1" ht="27" customHeight="1" x14ac:dyDescent="0.45">
      <c r="A148" s="105" t="s">
        <v>101</v>
      </c>
      <c r="B148" s="106"/>
      <c r="C148" s="481"/>
      <c r="D148" s="394"/>
      <c r="E148" s="466">
        <v>2</v>
      </c>
      <c r="F148" s="398" t="s">
        <v>195</v>
      </c>
      <c r="G148" s="112">
        <v>9600</v>
      </c>
      <c r="H148" s="406"/>
      <c r="I148" s="457">
        <f t="shared" si="11"/>
        <v>19200</v>
      </c>
      <c r="J148" s="458"/>
      <c r="K148" s="614">
        <v>0.1</v>
      </c>
    </row>
    <row r="149" spans="1:11" s="16" customFormat="1" ht="27" customHeight="1" x14ac:dyDescent="0.45">
      <c r="A149" s="105" t="s">
        <v>185</v>
      </c>
      <c r="B149" s="106"/>
      <c r="C149" s="481"/>
      <c r="D149" s="394"/>
      <c r="E149" s="466">
        <v>1</v>
      </c>
      <c r="F149" s="398" t="s">
        <v>195</v>
      </c>
      <c r="G149" s="112">
        <v>9600</v>
      </c>
      <c r="H149" s="406"/>
      <c r="I149" s="457">
        <f t="shared" si="11"/>
        <v>9600</v>
      </c>
      <c r="J149" s="458"/>
      <c r="K149" s="614">
        <v>0.1</v>
      </c>
    </row>
    <row r="150" spans="1:11" s="16" customFormat="1" ht="27" customHeight="1" x14ac:dyDescent="0.45">
      <c r="A150" s="105" t="s">
        <v>102</v>
      </c>
      <c r="B150" s="106"/>
      <c r="C150" s="481"/>
      <c r="D150" s="394"/>
      <c r="E150" s="466">
        <v>1</v>
      </c>
      <c r="F150" s="398" t="s">
        <v>195</v>
      </c>
      <c r="G150" s="112">
        <v>18000</v>
      </c>
      <c r="H150" s="406"/>
      <c r="I150" s="457">
        <f t="shared" si="11"/>
        <v>18000</v>
      </c>
      <c r="J150" s="458"/>
      <c r="K150" s="614">
        <v>0.1</v>
      </c>
    </row>
    <row r="151" spans="1:11" s="16" customFormat="1" ht="27" customHeight="1" x14ac:dyDescent="0.45">
      <c r="A151" s="105" t="s">
        <v>109</v>
      </c>
      <c r="B151" s="106"/>
      <c r="C151" s="481"/>
      <c r="D151" s="394"/>
      <c r="E151" s="466">
        <v>1</v>
      </c>
      <c r="F151" s="398" t="s">
        <v>195</v>
      </c>
      <c r="G151" s="112">
        <v>14400</v>
      </c>
      <c r="H151" s="406"/>
      <c r="I151" s="457">
        <f t="shared" si="11"/>
        <v>14400</v>
      </c>
      <c r="J151" s="458"/>
      <c r="K151" s="614">
        <v>0.1</v>
      </c>
    </row>
    <row r="152" spans="1:11" s="16" customFormat="1" ht="27" customHeight="1" x14ac:dyDescent="0.45">
      <c r="A152" s="105" t="s">
        <v>103</v>
      </c>
      <c r="B152" s="106"/>
      <c r="C152" s="481"/>
      <c r="D152" s="394"/>
      <c r="E152" s="466">
        <v>1</v>
      </c>
      <c r="F152" s="398" t="s">
        <v>195</v>
      </c>
      <c r="G152" s="112">
        <v>9600</v>
      </c>
      <c r="H152" s="406"/>
      <c r="I152" s="457">
        <f t="shared" si="11"/>
        <v>9600</v>
      </c>
      <c r="J152" s="458"/>
      <c r="K152" s="614">
        <v>0.1</v>
      </c>
    </row>
    <row r="153" spans="1:11" s="16" customFormat="1" ht="27" customHeight="1" x14ac:dyDescent="0.45">
      <c r="A153" s="105" t="s">
        <v>94</v>
      </c>
      <c r="B153" s="106"/>
      <c r="C153" s="481"/>
      <c r="D153" s="394"/>
      <c r="E153" s="466">
        <v>1</v>
      </c>
      <c r="F153" s="398" t="s">
        <v>195</v>
      </c>
      <c r="G153" s="112">
        <v>9600</v>
      </c>
      <c r="H153" s="406"/>
      <c r="I153" s="457">
        <f t="shared" si="11"/>
        <v>9600</v>
      </c>
      <c r="J153" s="458"/>
      <c r="K153" s="614">
        <v>0.1</v>
      </c>
    </row>
    <row r="154" spans="1:11" s="16" customFormat="1" ht="27" customHeight="1" x14ac:dyDescent="0.45">
      <c r="A154" s="336" t="s">
        <v>104</v>
      </c>
      <c r="B154" s="337"/>
      <c r="C154" s="482"/>
      <c r="D154" s="395"/>
      <c r="E154" s="422">
        <v>1</v>
      </c>
      <c r="F154" s="399" t="s">
        <v>131</v>
      </c>
      <c r="G154" s="367">
        <v>60000</v>
      </c>
      <c r="H154" s="485"/>
      <c r="I154" s="655">
        <f t="shared" si="11"/>
        <v>60000</v>
      </c>
      <c r="J154" s="656"/>
      <c r="K154" s="615">
        <v>0.1</v>
      </c>
    </row>
    <row r="155" spans="1:11" s="16" customFormat="1" ht="27" customHeight="1" x14ac:dyDescent="0.45">
      <c r="A155" s="295" t="s">
        <v>105</v>
      </c>
      <c r="B155" s="290"/>
      <c r="C155" s="290"/>
      <c r="D155" s="290"/>
      <c r="E155" s="290"/>
      <c r="F155" s="290"/>
      <c r="G155" s="290"/>
      <c r="H155" s="290"/>
      <c r="I155" s="290"/>
      <c r="J155" s="290"/>
      <c r="K155" s="296"/>
    </row>
    <row r="156" spans="1:11" s="16" customFormat="1" ht="27" customHeight="1" x14ac:dyDescent="0.45">
      <c r="A156" s="490" t="s">
        <v>106</v>
      </c>
      <c r="B156" s="491"/>
      <c r="C156" s="492"/>
      <c r="D156" s="393"/>
      <c r="E156" s="496">
        <v>4</v>
      </c>
      <c r="F156" s="498" t="s">
        <v>129</v>
      </c>
      <c r="G156" s="403">
        <v>7200</v>
      </c>
      <c r="H156" s="404"/>
      <c r="I156" s="652">
        <f t="shared" si="11"/>
        <v>28800</v>
      </c>
      <c r="J156" s="653"/>
      <c r="K156" s="613">
        <v>0.1</v>
      </c>
    </row>
    <row r="157" spans="1:11" s="16" customFormat="1" ht="27" customHeight="1" x14ac:dyDescent="0.45">
      <c r="A157" s="120" t="s">
        <v>94</v>
      </c>
      <c r="B157" s="121"/>
      <c r="C157" s="445"/>
      <c r="D157" s="394"/>
      <c r="E157" s="391">
        <v>1</v>
      </c>
      <c r="F157" s="415" t="s">
        <v>195</v>
      </c>
      <c r="G157" s="405">
        <v>30000</v>
      </c>
      <c r="H157" s="406"/>
      <c r="I157" s="457">
        <f t="shared" si="11"/>
        <v>30000</v>
      </c>
      <c r="J157" s="458"/>
      <c r="K157" s="614">
        <v>0.1</v>
      </c>
    </row>
    <row r="158" spans="1:11" s="16" customFormat="1" ht="27" customHeight="1" x14ac:dyDescent="0.45">
      <c r="A158" s="493" t="s">
        <v>88</v>
      </c>
      <c r="B158" s="494"/>
      <c r="C158" s="495"/>
      <c r="D158" s="395"/>
      <c r="E158" s="497">
        <v>1</v>
      </c>
      <c r="F158" s="499" t="s">
        <v>131</v>
      </c>
      <c r="G158" s="484">
        <v>36000</v>
      </c>
      <c r="H158" s="485"/>
      <c r="I158" s="655">
        <f t="shared" si="11"/>
        <v>36000</v>
      </c>
      <c r="J158" s="656"/>
      <c r="K158" s="615">
        <v>0.1</v>
      </c>
    </row>
    <row r="159" spans="1:11" s="16" customFormat="1" ht="27" customHeight="1" x14ac:dyDescent="0.45">
      <c r="A159" s="320" t="s">
        <v>186</v>
      </c>
      <c r="B159" s="314"/>
      <c r="C159" s="314"/>
      <c r="D159" s="314"/>
      <c r="E159" s="314"/>
      <c r="F159" s="314"/>
      <c r="G159" s="314"/>
      <c r="H159" s="314"/>
      <c r="I159" s="314"/>
      <c r="J159" s="314"/>
      <c r="K159" s="321"/>
    </row>
    <row r="160" spans="1:11" s="16" customFormat="1" ht="27" customHeight="1" x14ac:dyDescent="0.45">
      <c r="A160" s="490" t="s">
        <v>106</v>
      </c>
      <c r="B160" s="491"/>
      <c r="C160" s="492"/>
      <c r="D160" s="393"/>
      <c r="E160" s="496">
        <v>12</v>
      </c>
      <c r="F160" s="498" t="s">
        <v>129</v>
      </c>
      <c r="G160" s="403">
        <v>7200</v>
      </c>
      <c r="H160" s="404"/>
      <c r="I160" s="652">
        <f t="shared" ref="I160:I168" si="12">E160*G160</f>
        <v>86400</v>
      </c>
      <c r="J160" s="653"/>
      <c r="K160" s="613">
        <v>0.1</v>
      </c>
    </row>
    <row r="161" spans="1:11" s="16" customFormat="1" ht="27" customHeight="1" x14ac:dyDescent="0.45">
      <c r="A161" s="120" t="s">
        <v>94</v>
      </c>
      <c r="B161" s="121"/>
      <c r="C161" s="445"/>
      <c r="D161" s="394"/>
      <c r="E161" s="391">
        <v>2</v>
      </c>
      <c r="F161" s="415" t="s">
        <v>195</v>
      </c>
      <c r="G161" s="405">
        <v>22500</v>
      </c>
      <c r="H161" s="406"/>
      <c r="I161" s="457">
        <f t="shared" si="12"/>
        <v>45000</v>
      </c>
      <c r="J161" s="458"/>
      <c r="K161" s="614">
        <v>0.1</v>
      </c>
    </row>
    <row r="162" spans="1:11" s="16" customFormat="1" ht="27" customHeight="1" x14ac:dyDescent="0.45">
      <c r="A162" s="120" t="s">
        <v>95</v>
      </c>
      <c r="B162" s="121"/>
      <c r="C162" s="445"/>
      <c r="D162" s="394"/>
      <c r="E162" s="391">
        <v>1</v>
      </c>
      <c r="F162" s="415" t="s">
        <v>195</v>
      </c>
      <c r="G162" s="405">
        <v>30000</v>
      </c>
      <c r="H162" s="406"/>
      <c r="I162" s="457">
        <f t="shared" si="12"/>
        <v>30000</v>
      </c>
      <c r="J162" s="458"/>
      <c r="K162" s="614">
        <v>0.1</v>
      </c>
    </row>
    <row r="163" spans="1:11" s="16" customFormat="1" ht="27" customHeight="1" x14ac:dyDescent="0.45">
      <c r="A163" s="120" t="s">
        <v>107</v>
      </c>
      <c r="B163" s="121"/>
      <c r="C163" s="445"/>
      <c r="D163" s="394"/>
      <c r="E163" s="391">
        <v>1</v>
      </c>
      <c r="F163" s="415" t="s">
        <v>129</v>
      </c>
      <c r="G163" s="405">
        <v>2400</v>
      </c>
      <c r="H163" s="406"/>
      <c r="I163" s="457">
        <f t="shared" si="12"/>
        <v>2400</v>
      </c>
      <c r="J163" s="458"/>
      <c r="K163" s="614">
        <v>0.1</v>
      </c>
    </row>
    <row r="164" spans="1:11" s="16" customFormat="1" ht="27" customHeight="1" x14ac:dyDescent="0.45">
      <c r="A164" s="120" t="s">
        <v>108</v>
      </c>
      <c r="B164" s="121"/>
      <c r="C164" s="445"/>
      <c r="D164" s="394"/>
      <c r="E164" s="391">
        <v>1</v>
      </c>
      <c r="F164" s="415" t="s">
        <v>195</v>
      </c>
      <c r="G164" s="405">
        <v>42000</v>
      </c>
      <c r="H164" s="406"/>
      <c r="I164" s="457">
        <f t="shared" si="12"/>
        <v>42000</v>
      </c>
      <c r="J164" s="458"/>
      <c r="K164" s="614">
        <v>0.1</v>
      </c>
    </row>
    <row r="165" spans="1:11" s="16" customFormat="1" ht="27" customHeight="1" x14ac:dyDescent="0.45">
      <c r="A165" s="120" t="s">
        <v>109</v>
      </c>
      <c r="B165" s="121"/>
      <c r="C165" s="445"/>
      <c r="D165" s="394"/>
      <c r="E165" s="391">
        <v>1</v>
      </c>
      <c r="F165" s="415" t="s">
        <v>195</v>
      </c>
      <c r="G165" s="405">
        <v>14400</v>
      </c>
      <c r="H165" s="406"/>
      <c r="I165" s="457">
        <f t="shared" si="12"/>
        <v>14400</v>
      </c>
      <c r="J165" s="458"/>
      <c r="K165" s="614">
        <v>0.1</v>
      </c>
    </row>
    <row r="166" spans="1:11" s="16" customFormat="1" ht="27" customHeight="1" x14ac:dyDescent="0.45">
      <c r="A166" s="120" t="s">
        <v>103</v>
      </c>
      <c r="B166" s="121"/>
      <c r="C166" s="445"/>
      <c r="D166" s="394"/>
      <c r="E166" s="391">
        <v>1</v>
      </c>
      <c r="F166" s="415" t="s">
        <v>195</v>
      </c>
      <c r="G166" s="405">
        <v>9600</v>
      </c>
      <c r="H166" s="406"/>
      <c r="I166" s="457">
        <f t="shared" si="12"/>
        <v>9600</v>
      </c>
      <c r="J166" s="458"/>
      <c r="K166" s="614">
        <v>0.1</v>
      </c>
    </row>
    <row r="167" spans="1:11" s="16" customFormat="1" ht="27" customHeight="1" x14ac:dyDescent="0.45">
      <c r="A167" s="120" t="s">
        <v>82</v>
      </c>
      <c r="B167" s="121"/>
      <c r="C167" s="445"/>
      <c r="D167" s="394"/>
      <c r="E167" s="391">
        <v>1</v>
      </c>
      <c r="F167" s="415" t="s">
        <v>142</v>
      </c>
      <c r="G167" s="405">
        <v>48000</v>
      </c>
      <c r="H167" s="406"/>
      <c r="I167" s="457">
        <f t="shared" si="12"/>
        <v>48000</v>
      </c>
      <c r="J167" s="458"/>
      <c r="K167" s="614">
        <v>0.1</v>
      </c>
    </row>
    <row r="168" spans="1:11" s="16" customFormat="1" ht="27" customHeight="1" x14ac:dyDescent="0.45">
      <c r="A168" s="120" t="s">
        <v>83</v>
      </c>
      <c r="B168" s="121"/>
      <c r="C168" s="445"/>
      <c r="D168" s="394"/>
      <c r="E168" s="391">
        <v>1</v>
      </c>
      <c r="F168" s="415" t="s">
        <v>142</v>
      </c>
      <c r="G168" s="405">
        <v>42000</v>
      </c>
      <c r="H168" s="406"/>
      <c r="I168" s="457">
        <f t="shared" si="12"/>
        <v>42000</v>
      </c>
      <c r="J168" s="458"/>
      <c r="K168" s="614">
        <v>0.1</v>
      </c>
    </row>
    <row r="169" spans="1:11" s="16" customFormat="1" ht="27" customHeight="1" thickBot="1" x14ac:dyDescent="0.5">
      <c r="A169" s="324" t="s">
        <v>88</v>
      </c>
      <c r="B169" s="325"/>
      <c r="C169" s="500"/>
      <c r="D169" s="429"/>
      <c r="E169" s="428">
        <v>1</v>
      </c>
      <c r="F169" s="430" t="s">
        <v>131</v>
      </c>
      <c r="G169" s="409">
        <v>36000</v>
      </c>
      <c r="H169" s="410"/>
      <c r="I169" s="634">
        <v>36000</v>
      </c>
      <c r="J169" s="635"/>
      <c r="K169" s="621">
        <v>0.1</v>
      </c>
    </row>
    <row r="170" spans="1:11" s="16" customFormat="1" ht="27" customHeight="1" x14ac:dyDescent="0.15">
      <c r="A170" s="282" t="s">
        <v>256</v>
      </c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</row>
    <row r="171" spans="1:11" s="16" customFormat="1" ht="24.6" customHeight="1" thickBot="1" x14ac:dyDescent="0.5">
      <c r="A171" s="180" t="s">
        <v>257</v>
      </c>
      <c r="B171" s="180"/>
      <c r="C171" s="180"/>
      <c r="D171" s="180"/>
      <c r="E171" s="180"/>
      <c r="F171" s="180"/>
      <c r="G171" s="180"/>
      <c r="H171" s="180"/>
      <c r="I171" s="180"/>
      <c r="J171" s="180"/>
      <c r="K171" s="180"/>
    </row>
    <row r="172" spans="1:11" s="16" customFormat="1" ht="24.6" customHeight="1" x14ac:dyDescent="0.45">
      <c r="A172" s="292" t="s">
        <v>187</v>
      </c>
      <c r="B172" s="293"/>
      <c r="C172" s="293"/>
      <c r="D172" s="293"/>
      <c r="E172" s="293"/>
      <c r="F172" s="293"/>
      <c r="G172" s="293"/>
      <c r="H172" s="293"/>
      <c r="I172" s="293"/>
      <c r="J172" s="293"/>
      <c r="K172" s="294"/>
    </row>
    <row r="173" spans="1:11" s="16" customFormat="1" ht="24.6" customHeight="1" x14ac:dyDescent="0.45">
      <c r="A173" s="424" t="s">
        <v>110</v>
      </c>
      <c r="B173" s="425"/>
      <c r="C173" s="426"/>
      <c r="D173" s="393"/>
      <c r="E173" s="389">
        <v>8</v>
      </c>
      <c r="F173" s="397" t="s">
        <v>129</v>
      </c>
      <c r="G173" s="432">
        <v>9600</v>
      </c>
      <c r="H173" s="433"/>
      <c r="I173" s="652">
        <f t="shared" ref="I173:I182" si="13">E173*G173</f>
        <v>76800</v>
      </c>
      <c r="J173" s="653"/>
      <c r="K173" s="613">
        <v>0.1</v>
      </c>
    </row>
    <row r="174" spans="1:11" s="16" customFormat="1" ht="24.6" customHeight="1" x14ac:dyDescent="0.45">
      <c r="A174" s="122" t="s">
        <v>94</v>
      </c>
      <c r="B174" s="123"/>
      <c r="C174" s="501"/>
      <c r="D174" s="394"/>
      <c r="E174" s="390">
        <v>2</v>
      </c>
      <c r="F174" s="398" t="s">
        <v>195</v>
      </c>
      <c r="G174" s="407">
        <v>18000</v>
      </c>
      <c r="H174" s="408"/>
      <c r="I174" s="457">
        <f t="shared" si="13"/>
        <v>36000</v>
      </c>
      <c r="J174" s="458"/>
      <c r="K174" s="614">
        <v>0.1</v>
      </c>
    </row>
    <row r="175" spans="1:11" s="16" customFormat="1" ht="24.6" customHeight="1" x14ac:dyDescent="0.45">
      <c r="A175" s="105" t="s">
        <v>111</v>
      </c>
      <c r="B175" s="106"/>
      <c r="C175" s="481"/>
      <c r="D175" s="394"/>
      <c r="E175" s="390">
        <v>2</v>
      </c>
      <c r="F175" s="398" t="s">
        <v>129</v>
      </c>
      <c r="G175" s="405">
        <v>7200</v>
      </c>
      <c r="H175" s="406"/>
      <c r="I175" s="457">
        <f t="shared" si="13"/>
        <v>14400</v>
      </c>
      <c r="J175" s="458"/>
      <c r="K175" s="614">
        <v>0.1</v>
      </c>
    </row>
    <row r="176" spans="1:11" s="16" customFormat="1" ht="24.6" customHeight="1" x14ac:dyDescent="0.45">
      <c r="A176" s="120" t="s">
        <v>94</v>
      </c>
      <c r="B176" s="121"/>
      <c r="C176" s="445"/>
      <c r="D176" s="394"/>
      <c r="E176" s="391">
        <v>1</v>
      </c>
      <c r="F176" s="415" t="s">
        <v>195</v>
      </c>
      <c r="G176" s="405">
        <v>8400</v>
      </c>
      <c r="H176" s="406"/>
      <c r="I176" s="457">
        <f t="shared" si="13"/>
        <v>8400</v>
      </c>
      <c r="J176" s="458"/>
      <c r="K176" s="614">
        <v>0.1</v>
      </c>
    </row>
    <row r="177" spans="1:11" s="16" customFormat="1" ht="24.6" customHeight="1" x14ac:dyDescent="0.45">
      <c r="A177" s="120" t="s">
        <v>95</v>
      </c>
      <c r="B177" s="121"/>
      <c r="C177" s="445"/>
      <c r="D177" s="394"/>
      <c r="E177" s="390">
        <v>1</v>
      </c>
      <c r="F177" s="398" t="s">
        <v>195</v>
      </c>
      <c r="G177" s="405">
        <v>30000</v>
      </c>
      <c r="H177" s="406"/>
      <c r="I177" s="457">
        <f t="shared" si="13"/>
        <v>30000</v>
      </c>
      <c r="J177" s="458"/>
      <c r="K177" s="614">
        <v>0.1</v>
      </c>
    </row>
    <row r="178" spans="1:11" s="16" customFormat="1" ht="24.6" customHeight="1" x14ac:dyDescent="0.45">
      <c r="A178" s="120" t="s">
        <v>112</v>
      </c>
      <c r="B178" s="121"/>
      <c r="C178" s="445"/>
      <c r="D178" s="394"/>
      <c r="E178" s="390">
        <v>1</v>
      </c>
      <c r="F178" s="398" t="s">
        <v>129</v>
      </c>
      <c r="G178" s="405">
        <v>9600</v>
      </c>
      <c r="H178" s="406"/>
      <c r="I178" s="457">
        <f t="shared" si="13"/>
        <v>9600</v>
      </c>
      <c r="J178" s="458"/>
      <c r="K178" s="614">
        <v>0.1</v>
      </c>
    </row>
    <row r="179" spans="1:11" s="16" customFormat="1" ht="24.6" customHeight="1" x14ac:dyDescent="0.45">
      <c r="A179" s="122" t="s">
        <v>188</v>
      </c>
      <c r="B179" s="123"/>
      <c r="C179" s="501"/>
      <c r="D179" s="394"/>
      <c r="E179" s="390">
        <v>1</v>
      </c>
      <c r="F179" s="398" t="s">
        <v>195</v>
      </c>
      <c r="G179" s="407">
        <v>42000</v>
      </c>
      <c r="H179" s="408"/>
      <c r="I179" s="457">
        <f t="shared" si="13"/>
        <v>42000</v>
      </c>
      <c r="J179" s="458"/>
      <c r="K179" s="614">
        <v>0.1</v>
      </c>
    </row>
    <row r="180" spans="1:11" s="16" customFormat="1" ht="24.6" customHeight="1" x14ac:dyDescent="0.45">
      <c r="A180" s="115" t="s">
        <v>113</v>
      </c>
      <c r="B180" s="116"/>
      <c r="C180" s="502"/>
      <c r="D180" s="394"/>
      <c r="E180" s="390">
        <v>1</v>
      </c>
      <c r="F180" s="398" t="s">
        <v>195</v>
      </c>
      <c r="G180" s="405">
        <v>14400</v>
      </c>
      <c r="H180" s="406"/>
      <c r="I180" s="457">
        <f t="shared" si="13"/>
        <v>14400</v>
      </c>
      <c r="J180" s="458"/>
      <c r="K180" s="614">
        <v>0.1</v>
      </c>
    </row>
    <row r="181" spans="1:11" s="16" customFormat="1" ht="24.6" customHeight="1" x14ac:dyDescent="0.45">
      <c r="A181" s="115" t="s">
        <v>103</v>
      </c>
      <c r="B181" s="116"/>
      <c r="C181" s="502"/>
      <c r="D181" s="394"/>
      <c r="E181" s="390">
        <v>1</v>
      </c>
      <c r="F181" s="398" t="s">
        <v>195</v>
      </c>
      <c r="G181" s="405">
        <v>9600</v>
      </c>
      <c r="H181" s="406"/>
      <c r="I181" s="457">
        <f t="shared" si="13"/>
        <v>9600</v>
      </c>
      <c r="J181" s="458"/>
      <c r="K181" s="614">
        <v>0.1</v>
      </c>
    </row>
    <row r="182" spans="1:11" s="16" customFormat="1" ht="24.6" customHeight="1" x14ac:dyDescent="0.45">
      <c r="A182" s="115" t="s">
        <v>80</v>
      </c>
      <c r="B182" s="116"/>
      <c r="C182" s="502"/>
      <c r="D182" s="394"/>
      <c r="E182" s="390">
        <v>1</v>
      </c>
      <c r="F182" s="398" t="s">
        <v>195</v>
      </c>
      <c r="G182" s="405">
        <v>14400</v>
      </c>
      <c r="H182" s="406"/>
      <c r="I182" s="457">
        <f t="shared" si="13"/>
        <v>14400</v>
      </c>
      <c r="J182" s="458"/>
      <c r="K182" s="614">
        <v>0.1</v>
      </c>
    </row>
    <row r="183" spans="1:11" s="16" customFormat="1" ht="24.6" customHeight="1" x14ac:dyDescent="0.45">
      <c r="A183" s="115" t="s">
        <v>114</v>
      </c>
      <c r="B183" s="116"/>
      <c r="C183" s="502"/>
      <c r="D183" s="394"/>
      <c r="E183" s="422">
        <v>1</v>
      </c>
      <c r="F183" s="416" t="s">
        <v>131</v>
      </c>
      <c r="G183" s="405">
        <v>60000</v>
      </c>
      <c r="H183" s="406"/>
      <c r="I183" s="457">
        <v>60000</v>
      </c>
      <c r="J183" s="458"/>
      <c r="K183" s="614">
        <v>0.1</v>
      </c>
    </row>
    <row r="184" spans="1:11" s="16" customFormat="1" ht="24.6" customHeight="1" x14ac:dyDescent="0.45">
      <c r="A184" s="115" t="s">
        <v>82</v>
      </c>
      <c r="B184" s="116"/>
      <c r="C184" s="502"/>
      <c r="D184" s="394"/>
      <c r="E184" s="390">
        <v>1</v>
      </c>
      <c r="F184" s="398" t="s">
        <v>142</v>
      </c>
      <c r="G184" s="405">
        <v>48000</v>
      </c>
      <c r="H184" s="406"/>
      <c r="I184" s="457">
        <v>48000</v>
      </c>
      <c r="J184" s="458"/>
      <c r="K184" s="614">
        <v>0.1</v>
      </c>
    </row>
    <row r="185" spans="1:11" s="16" customFormat="1" ht="24.6" customHeight="1" x14ac:dyDescent="0.45">
      <c r="A185" s="312" t="s">
        <v>83</v>
      </c>
      <c r="B185" s="313"/>
      <c r="C185" s="503"/>
      <c r="D185" s="395"/>
      <c r="E185" s="422">
        <v>1</v>
      </c>
      <c r="F185" s="399" t="s">
        <v>142</v>
      </c>
      <c r="G185" s="484">
        <v>42000</v>
      </c>
      <c r="H185" s="485"/>
      <c r="I185" s="655">
        <v>42000</v>
      </c>
      <c r="J185" s="656"/>
      <c r="K185" s="615">
        <v>0.1</v>
      </c>
    </row>
    <row r="186" spans="1:11" s="16" customFormat="1" ht="24.6" customHeight="1" x14ac:dyDescent="0.45">
      <c r="A186" s="322" t="s">
        <v>115</v>
      </c>
      <c r="B186" s="311"/>
      <c r="C186" s="311"/>
      <c r="D186" s="311"/>
      <c r="E186" s="311"/>
      <c r="F186" s="311"/>
      <c r="G186" s="311"/>
      <c r="H186" s="311"/>
      <c r="I186" s="311"/>
      <c r="J186" s="311"/>
      <c r="K186" s="323"/>
    </row>
    <row r="187" spans="1:11" s="16" customFormat="1" ht="24.6" customHeight="1" x14ac:dyDescent="0.45">
      <c r="A187" s="504" t="s">
        <v>106</v>
      </c>
      <c r="B187" s="505"/>
      <c r="C187" s="506"/>
      <c r="D187" s="393"/>
      <c r="E187" s="389">
        <v>2</v>
      </c>
      <c r="F187" s="397" t="s">
        <v>129</v>
      </c>
      <c r="G187" s="403">
        <v>7200</v>
      </c>
      <c r="H187" s="404"/>
      <c r="I187" s="652">
        <f t="shared" ref="I187:I188" si="14">E187*G187</f>
        <v>14400</v>
      </c>
      <c r="J187" s="653"/>
      <c r="K187" s="613">
        <v>0.1</v>
      </c>
    </row>
    <row r="188" spans="1:11" s="16" customFormat="1" ht="24.6" customHeight="1" x14ac:dyDescent="0.45">
      <c r="A188" s="115" t="s">
        <v>94</v>
      </c>
      <c r="B188" s="116"/>
      <c r="C188" s="502"/>
      <c r="D188" s="394"/>
      <c r="E188" s="390">
        <v>1</v>
      </c>
      <c r="F188" s="398" t="s">
        <v>195</v>
      </c>
      <c r="G188" s="405">
        <v>12000</v>
      </c>
      <c r="H188" s="406"/>
      <c r="I188" s="457">
        <f t="shared" si="14"/>
        <v>12000</v>
      </c>
      <c r="J188" s="458"/>
      <c r="K188" s="614">
        <v>0.1</v>
      </c>
    </row>
    <row r="189" spans="1:11" s="16" customFormat="1" ht="24.6" customHeight="1" x14ac:dyDescent="0.45">
      <c r="A189" s="312" t="s">
        <v>88</v>
      </c>
      <c r="B189" s="313"/>
      <c r="C189" s="503"/>
      <c r="D189" s="395"/>
      <c r="E189" s="422">
        <v>1</v>
      </c>
      <c r="F189" s="399" t="s">
        <v>131</v>
      </c>
      <c r="G189" s="484">
        <v>24000</v>
      </c>
      <c r="H189" s="485"/>
      <c r="I189" s="655">
        <v>24000</v>
      </c>
      <c r="J189" s="656"/>
      <c r="K189" s="615">
        <v>0.1</v>
      </c>
    </row>
    <row r="190" spans="1:11" s="16" customFormat="1" ht="24.6" customHeight="1" x14ac:dyDescent="0.45">
      <c r="A190" s="322" t="s">
        <v>116</v>
      </c>
      <c r="B190" s="311"/>
      <c r="C190" s="311"/>
      <c r="D190" s="311"/>
      <c r="E190" s="311"/>
      <c r="F190" s="311"/>
      <c r="G190" s="311"/>
      <c r="H190" s="311"/>
      <c r="I190" s="311"/>
      <c r="J190" s="311"/>
      <c r="K190" s="323"/>
    </row>
    <row r="191" spans="1:11" s="16" customFormat="1" ht="24.6" customHeight="1" x14ac:dyDescent="0.45">
      <c r="A191" s="504" t="s">
        <v>117</v>
      </c>
      <c r="B191" s="505"/>
      <c r="C191" s="506"/>
      <c r="D191" s="393"/>
      <c r="E191" s="507">
        <v>1</v>
      </c>
      <c r="F191" s="508" t="s">
        <v>131</v>
      </c>
      <c r="G191" s="403">
        <v>288000</v>
      </c>
      <c r="H191" s="404"/>
      <c r="I191" s="659">
        <v>288000</v>
      </c>
      <c r="J191" s="660"/>
      <c r="K191" s="613">
        <v>0.1</v>
      </c>
    </row>
    <row r="192" spans="1:11" ht="24.6" customHeight="1" x14ac:dyDescent="0.45">
      <c r="A192" s="115" t="s">
        <v>118</v>
      </c>
      <c r="B192" s="116"/>
      <c r="C192" s="502"/>
      <c r="D192" s="394"/>
      <c r="E192" s="422">
        <v>1</v>
      </c>
      <c r="F192" s="416" t="s">
        <v>131</v>
      </c>
      <c r="G192" s="405">
        <v>432000</v>
      </c>
      <c r="H192" s="406"/>
      <c r="I192" s="661">
        <v>432000</v>
      </c>
      <c r="J192" s="662"/>
      <c r="K192" s="614">
        <v>0.1</v>
      </c>
    </row>
    <row r="193" spans="1:11" ht="24.6" customHeight="1" x14ac:dyDescent="0.45">
      <c r="A193" s="115" t="s">
        <v>119</v>
      </c>
      <c r="B193" s="116"/>
      <c r="C193" s="502"/>
      <c r="D193" s="394"/>
      <c r="E193" s="422">
        <v>1</v>
      </c>
      <c r="F193" s="416" t="s">
        <v>131</v>
      </c>
      <c r="G193" s="405">
        <v>324000</v>
      </c>
      <c r="H193" s="406"/>
      <c r="I193" s="661">
        <v>324000</v>
      </c>
      <c r="J193" s="662"/>
      <c r="K193" s="614">
        <v>0.1</v>
      </c>
    </row>
    <row r="194" spans="1:11" s="16" customFormat="1" ht="24.6" customHeight="1" x14ac:dyDescent="0.45">
      <c r="A194" s="312" t="s">
        <v>120</v>
      </c>
      <c r="B194" s="313"/>
      <c r="C194" s="503"/>
      <c r="D194" s="395"/>
      <c r="E194" s="422">
        <v>1</v>
      </c>
      <c r="F194" s="399" t="s">
        <v>131</v>
      </c>
      <c r="G194" s="484">
        <v>360000</v>
      </c>
      <c r="H194" s="485"/>
      <c r="I194" s="655">
        <v>360000</v>
      </c>
      <c r="J194" s="656"/>
      <c r="K194" s="615">
        <v>0.1</v>
      </c>
    </row>
    <row r="195" spans="1:11" s="16" customFormat="1" ht="24.6" customHeight="1" x14ac:dyDescent="0.45">
      <c r="A195" s="320" t="s">
        <v>121</v>
      </c>
      <c r="B195" s="314"/>
      <c r="C195" s="314"/>
      <c r="D195" s="314"/>
      <c r="E195" s="314"/>
      <c r="F195" s="314"/>
      <c r="G195" s="314"/>
      <c r="H195" s="314"/>
      <c r="I195" s="314"/>
      <c r="J195" s="314"/>
      <c r="K195" s="321"/>
    </row>
    <row r="196" spans="1:11" s="16" customFormat="1" ht="24.6" customHeight="1" x14ac:dyDescent="0.45">
      <c r="A196" s="490" t="s">
        <v>122</v>
      </c>
      <c r="B196" s="491"/>
      <c r="C196" s="492"/>
      <c r="D196" s="393"/>
      <c r="E196" s="389">
        <v>2</v>
      </c>
      <c r="F196" s="397" t="s">
        <v>142</v>
      </c>
      <c r="G196" s="403">
        <v>78000</v>
      </c>
      <c r="H196" s="404"/>
      <c r="I196" s="652">
        <f t="shared" ref="I196" si="15">E196*G196</f>
        <v>156000</v>
      </c>
      <c r="J196" s="653"/>
      <c r="K196" s="613">
        <v>0.1</v>
      </c>
    </row>
    <row r="197" spans="1:11" s="16" customFormat="1" ht="24.6" customHeight="1" x14ac:dyDescent="0.45">
      <c r="A197" s="162" t="s">
        <v>123</v>
      </c>
      <c r="B197" s="163"/>
      <c r="C197" s="446"/>
      <c r="D197" s="451"/>
      <c r="E197" s="390">
        <v>1</v>
      </c>
      <c r="F197" s="398" t="s">
        <v>131</v>
      </c>
      <c r="G197" s="513">
        <v>220000</v>
      </c>
      <c r="H197" s="514"/>
      <c r="I197" s="457">
        <v>220000</v>
      </c>
      <c r="J197" s="458"/>
      <c r="K197" s="614">
        <v>0.1</v>
      </c>
    </row>
    <row r="198" spans="1:11" s="16" customFormat="1" ht="24.6" customHeight="1" x14ac:dyDescent="0.45">
      <c r="A198" s="122" t="s">
        <v>124</v>
      </c>
      <c r="B198" s="123"/>
      <c r="C198" s="501"/>
      <c r="D198" s="394"/>
      <c r="E198" s="390">
        <v>1</v>
      </c>
      <c r="F198" s="398" t="s">
        <v>131</v>
      </c>
      <c r="G198" s="405">
        <v>180000</v>
      </c>
      <c r="H198" s="406"/>
      <c r="I198" s="654">
        <v>180000</v>
      </c>
      <c r="J198" s="618"/>
      <c r="K198" s="614">
        <v>0.1</v>
      </c>
    </row>
    <row r="199" spans="1:11" s="16" customFormat="1" ht="24.6" customHeight="1" thickBot="1" x14ac:dyDescent="0.5">
      <c r="A199" s="315" t="s">
        <v>189</v>
      </c>
      <c r="B199" s="316"/>
      <c r="C199" s="509"/>
      <c r="D199" s="511" t="s">
        <v>190</v>
      </c>
      <c r="E199" s="510">
        <v>45</v>
      </c>
      <c r="F199" s="512" t="s">
        <v>142</v>
      </c>
      <c r="G199" s="515">
        <v>10000</v>
      </c>
      <c r="H199" s="516"/>
      <c r="I199" s="634">
        <f>E199*G199</f>
        <v>450000</v>
      </c>
      <c r="J199" s="635"/>
      <c r="K199" s="621">
        <v>0.1</v>
      </c>
    </row>
    <row r="200" spans="1:11" s="16" customFormat="1" ht="24.6" customHeight="1" thickBot="1" x14ac:dyDescent="0.5">
      <c r="A200" s="603" t="s">
        <v>279</v>
      </c>
      <c r="B200" s="603"/>
      <c r="C200" s="603"/>
      <c r="D200" s="603"/>
      <c r="E200" s="603"/>
      <c r="F200" s="604"/>
      <c r="G200" s="341" t="s">
        <v>125</v>
      </c>
      <c r="H200" s="517"/>
      <c r="I200" s="628">
        <f>SUM(I109:J199)</f>
        <v>4724270</v>
      </c>
      <c r="J200" s="619"/>
      <c r="K200" s="616">
        <v>0.1</v>
      </c>
    </row>
    <row r="201" spans="1:11" s="16" customFormat="1" ht="31.8" customHeight="1" x14ac:dyDescent="0.15">
      <c r="A201" s="601" t="s">
        <v>258</v>
      </c>
      <c r="B201" s="601"/>
      <c r="C201" s="601"/>
      <c r="D201" s="601"/>
      <c r="E201" s="601"/>
      <c r="F201" s="601"/>
      <c r="G201" s="601"/>
      <c r="H201" s="601"/>
      <c r="I201" s="601"/>
      <c r="J201" s="601"/>
      <c r="K201" s="601"/>
    </row>
    <row r="202" spans="1:11" s="16" customFormat="1" ht="26.4" customHeight="1" thickBot="1" x14ac:dyDescent="0.5">
      <c r="A202" s="605" t="s">
        <v>126</v>
      </c>
      <c r="B202" s="605"/>
      <c r="C202" s="605"/>
      <c r="D202" s="605"/>
      <c r="E202" s="605"/>
      <c r="F202" s="605"/>
      <c r="G202" s="605"/>
      <c r="H202" s="605"/>
      <c r="I202" s="605"/>
      <c r="J202" s="605"/>
      <c r="K202" s="605"/>
    </row>
    <row r="203" spans="1:11" s="16" customFormat="1" ht="26.4" customHeight="1" thickBot="1" x14ac:dyDescent="0.5">
      <c r="A203" s="194" t="s">
        <v>8</v>
      </c>
      <c r="B203" s="153"/>
      <c r="C203" s="153"/>
      <c r="D203" s="88" t="s">
        <v>9</v>
      </c>
      <c r="E203" s="79" t="s">
        <v>10</v>
      </c>
      <c r="F203" s="84"/>
      <c r="G203" s="153" t="s">
        <v>11</v>
      </c>
      <c r="H203" s="153"/>
      <c r="I203" s="286" t="s">
        <v>12</v>
      </c>
      <c r="J203" s="287"/>
      <c r="K203" s="663" t="s">
        <v>176</v>
      </c>
    </row>
    <row r="204" spans="1:11" s="16" customFormat="1" ht="26.4" customHeight="1" x14ac:dyDescent="0.45">
      <c r="A204" s="377" t="s">
        <v>200</v>
      </c>
      <c r="B204" s="297"/>
      <c r="C204" s="297"/>
      <c r="D204" s="297"/>
      <c r="E204" s="297"/>
      <c r="F204" s="297"/>
      <c r="G204" s="297"/>
      <c r="H204" s="297"/>
      <c r="I204" s="297"/>
      <c r="J204" s="297"/>
      <c r="K204" s="378"/>
    </row>
    <row r="205" spans="1:11" s="16" customFormat="1" ht="26.4" customHeight="1" x14ac:dyDescent="0.45">
      <c r="A205" s="330" t="s">
        <v>127</v>
      </c>
      <c r="B205" s="331"/>
      <c r="C205" s="386"/>
      <c r="D205" s="393"/>
      <c r="E205" s="518">
        <v>106</v>
      </c>
      <c r="F205" s="521" t="s">
        <v>128</v>
      </c>
      <c r="G205" s="523">
        <v>3600</v>
      </c>
      <c r="H205" s="524"/>
      <c r="I205" s="652">
        <f>E205*G205</f>
        <v>381600</v>
      </c>
      <c r="J205" s="653"/>
      <c r="K205" s="613">
        <v>0.1</v>
      </c>
    </row>
    <row r="206" spans="1:11" s="16" customFormat="1" ht="26.4" customHeight="1" x14ac:dyDescent="0.45">
      <c r="A206" s="105" t="s">
        <v>224</v>
      </c>
      <c r="B206" s="106"/>
      <c r="C206" s="481"/>
      <c r="D206" s="394"/>
      <c r="E206" s="519">
        <v>79</v>
      </c>
      <c r="F206" s="522" t="s">
        <v>129</v>
      </c>
      <c r="G206" s="525">
        <v>7200</v>
      </c>
      <c r="H206" s="526"/>
      <c r="I206" s="457">
        <f t="shared" ref="I206:I226" si="16">E206*G206</f>
        <v>568800</v>
      </c>
      <c r="J206" s="458"/>
      <c r="K206" s="614">
        <v>0.1</v>
      </c>
    </row>
    <row r="207" spans="1:11" s="16" customFormat="1" ht="26.4" customHeight="1" x14ac:dyDescent="0.45">
      <c r="A207" s="105" t="s">
        <v>194</v>
      </c>
      <c r="B207" s="106"/>
      <c r="C207" s="481"/>
      <c r="D207" s="451"/>
      <c r="E207" s="519">
        <v>14</v>
      </c>
      <c r="F207" s="522" t="s">
        <v>195</v>
      </c>
      <c r="G207" s="525">
        <v>14400</v>
      </c>
      <c r="H207" s="526"/>
      <c r="I207" s="457">
        <f t="shared" si="16"/>
        <v>201600</v>
      </c>
      <c r="J207" s="458"/>
      <c r="K207" s="614">
        <v>0.1</v>
      </c>
    </row>
    <row r="208" spans="1:11" s="16" customFormat="1" ht="26.4" customHeight="1" x14ac:dyDescent="0.45">
      <c r="A208" s="128" t="s">
        <v>130</v>
      </c>
      <c r="B208" s="129"/>
      <c r="C208" s="387"/>
      <c r="D208" s="451"/>
      <c r="E208" s="519">
        <v>134</v>
      </c>
      <c r="F208" s="522" t="s">
        <v>129</v>
      </c>
      <c r="G208" s="527">
        <v>3000</v>
      </c>
      <c r="H208" s="528"/>
      <c r="I208" s="457">
        <f t="shared" si="16"/>
        <v>402000</v>
      </c>
      <c r="J208" s="458"/>
      <c r="K208" s="614">
        <v>0.1</v>
      </c>
    </row>
    <row r="209" spans="1:11" s="16" customFormat="1" ht="26.4" customHeight="1" x14ac:dyDescent="0.45">
      <c r="A209" s="128" t="s">
        <v>229</v>
      </c>
      <c r="B209" s="129"/>
      <c r="C209" s="387"/>
      <c r="D209" s="451"/>
      <c r="E209" s="519">
        <v>134</v>
      </c>
      <c r="F209" s="522" t="s">
        <v>230</v>
      </c>
      <c r="G209" s="527">
        <v>8500</v>
      </c>
      <c r="H209" s="528"/>
      <c r="I209" s="654">
        <f t="shared" si="16"/>
        <v>1139000</v>
      </c>
      <c r="J209" s="618"/>
      <c r="K209" s="614">
        <v>0.1</v>
      </c>
    </row>
    <row r="210" spans="1:11" s="16" customFormat="1" ht="26.4" customHeight="1" x14ac:dyDescent="0.45">
      <c r="A210" s="115" t="s">
        <v>225</v>
      </c>
      <c r="B210" s="116"/>
      <c r="C210" s="502"/>
      <c r="D210" s="451"/>
      <c r="E210" s="466">
        <v>4</v>
      </c>
      <c r="F210" s="522" t="s">
        <v>226</v>
      </c>
      <c r="G210" s="525">
        <v>18000</v>
      </c>
      <c r="H210" s="526"/>
      <c r="I210" s="457">
        <f t="shared" si="16"/>
        <v>72000</v>
      </c>
      <c r="J210" s="458"/>
      <c r="K210" s="614">
        <v>0.1</v>
      </c>
    </row>
    <row r="211" spans="1:11" s="16" customFormat="1" ht="26.4" customHeight="1" x14ac:dyDescent="0.45">
      <c r="A211" s="115" t="s">
        <v>196</v>
      </c>
      <c r="B211" s="116"/>
      <c r="C211" s="502"/>
      <c r="D211" s="451"/>
      <c r="E211" s="466">
        <v>1</v>
      </c>
      <c r="F211" s="522" t="s">
        <v>131</v>
      </c>
      <c r="G211" s="525">
        <v>750000</v>
      </c>
      <c r="H211" s="526"/>
      <c r="I211" s="457">
        <f t="shared" si="16"/>
        <v>750000</v>
      </c>
      <c r="J211" s="458"/>
      <c r="K211" s="614">
        <v>0.1</v>
      </c>
    </row>
    <row r="212" spans="1:11" ht="26.4" customHeight="1" x14ac:dyDescent="0.45">
      <c r="A212" s="115" t="s">
        <v>197</v>
      </c>
      <c r="B212" s="116"/>
      <c r="C212" s="502"/>
      <c r="D212" s="394"/>
      <c r="E212" s="520">
        <v>1</v>
      </c>
      <c r="F212" s="416" t="s">
        <v>131</v>
      </c>
      <c r="G212" s="525">
        <v>96000</v>
      </c>
      <c r="H212" s="526"/>
      <c r="I212" s="457">
        <v>96000</v>
      </c>
      <c r="J212" s="458"/>
      <c r="K212" s="614">
        <v>0.1</v>
      </c>
    </row>
    <row r="213" spans="1:11" ht="26.4" customHeight="1" x14ac:dyDescent="0.45">
      <c r="A213" s="115" t="s">
        <v>198</v>
      </c>
      <c r="B213" s="116"/>
      <c r="C213" s="502"/>
      <c r="D213" s="394"/>
      <c r="E213" s="520">
        <v>1</v>
      </c>
      <c r="F213" s="416" t="s">
        <v>131</v>
      </c>
      <c r="G213" s="525">
        <v>340000</v>
      </c>
      <c r="H213" s="526"/>
      <c r="I213" s="457">
        <v>340000</v>
      </c>
      <c r="J213" s="458"/>
      <c r="K213" s="614">
        <v>0.1</v>
      </c>
    </row>
    <row r="214" spans="1:11" ht="26.4" customHeight="1" thickBot="1" x14ac:dyDescent="0.5">
      <c r="A214" s="556" t="s">
        <v>199</v>
      </c>
      <c r="B214" s="557"/>
      <c r="C214" s="558"/>
      <c r="D214" s="429"/>
      <c r="E214" s="539">
        <v>1</v>
      </c>
      <c r="F214" s="430" t="s">
        <v>131</v>
      </c>
      <c r="G214" s="529">
        <v>180000</v>
      </c>
      <c r="H214" s="530"/>
      <c r="I214" s="634">
        <v>180000</v>
      </c>
      <c r="J214" s="635"/>
      <c r="K214" s="621">
        <v>0.1</v>
      </c>
    </row>
    <row r="215" spans="1:11" ht="26.4" customHeight="1" thickBot="1" x14ac:dyDescent="0.5">
      <c r="A215" s="611"/>
      <c r="B215" s="611"/>
      <c r="C215" s="611"/>
      <c r="D215" s="611"/>
      <c r="E215" s="611"/>
      <c r="F215" s="612"/>
      <c r="G215" s="317" t="s">
        <v>25</v>
      </c>
      <c r="H215" s="606"/>
      <c r="I215" s="649">
        <f>SUM(I205:I214)</f>
        <v>4131000</v>
      </c>
      <c r="J215" s="650"/>
      <c r="K215" s="555"/>
    </row>
    <row r="216" spans="1:11" ht="26.4" customHeight="1" thickBot="1" x14ac:dyDescent="0.5">
      <c r="A216" s="554" t="s">
        <v>201</v>
      </c>
      <c r="B216" s="554"/>
      <c r="C216" s="554"/>
      <c r="D216" s="554"/>
      <c r="E216" s="554"/>
      <c r="F216" s="554"/>
      <c r="G216" s="554"/>
      <c r="H216" s="554"/>
      <c r="I216" s="554"/>
      <c r="J216" s="554"/>
      <c r="K216" s="554"/>
    </row>
    <row r="217" spans="1:11" ht="26.4" customHeight="1" x14ac:dyDescent="0.45">
      <c r="A217" s="131" t="s">
        <v>194</v>
      </c>
      <c r="B217" s="132"/>
      <c r="C217" s="444"/>
      <c r="D217" s="450" t="s">
        <v>132</v>
      </c>
      <c r="E217" s="535">
        <v>6</v>
      </c>
      <c r="F217" s="536" t="s">
        <v>195</v>
      </c>
      <c r="G217" s="537">
        <v>12000</v>
      </c>
      <c r="H217" s="538"/>
      <c r="I217" s="452">
        <f t="shared" si="16"/>
        <v>72000</v>
      </c>
      <c r="J217" s="456"/>
      <c r="K217" s="620">
        <v>0.1</v>
      </c>
    </row>
    <row r="218" spans="1:11" ht="26.4" customHeight="1" x14ac:dyDescent="0.45">
      <c r="A218" s="105" t="s">
        <v>202</v>
      </c>
      <c r="B218" s="106"/>
      <c r="C218" s="481"/>
      <c r="D218" s="394"/>
      <c r="E218" s="520">
        <v>1</v>
      </c>
      <c r="F218" s="416" t="s">
        <v>131</v>
      </c>
      <c r="G218" s="405">
        <v>240000</v>
      </c>
      <c r="H218" s="406"/>
      <c r="I218" s="127">
        <v>240000</v>
      </c>
      <c r="J218" s="458"/>
      <c r="K218" s="614">
        <v>0.1</v>
      </c>
    </row>
    <row r="219" spans="1:11" ht="26.4" customHeight="1" x14ac:dyDescent="0.45">
      <c r="A219" s="120" t="s">
        <v>133</v>
      </c>
      <c r="B219" s="121"/>
      <c r="C219" s="445"/>
      <c r="D219" s="394" t="s">
        <v>134</v>
      </c>
      <c r="E219" s="519">
        <v>60</v>
      </c>
      <c r="F219" s="415" t="s">
        <v>195</v>
      </c>
      <c r="G219" s="405">
        <v>12000</v>
      </c>
      <c r="H219" s="406"/>
      <c r="I219" s="127">
        <f t="shared" si="16"/>
        <v>720000</v>
      </c>
      <c r="J219" s="458"/>
      <c r="K219" s="614">
        <v>0.1</v>
      </c>
    </row>
    <row r="220" spans="1:11" ht="26.4" customHeight="1" x14ac:dyDescent="0.45">
      <c r="A220" s="120" t="s">
        <v>133</v>
      </c>
      <c r="B220" s="121"/>
      <c r="C220" s="445"/>
      <c r="D220" s="394" t="s">
        <v>135</v>
      </c>
      <c r="E220" s="466">
        <v>1</v>
      </c>
      <c r="F220" s="415" t="s">
        <v>195</v>
      </c>
      <c r="G220" s="405">
        <v>36000</v>
      </c>
      <c r="H220" s="406"/>
      <c r="I220" s="127">
        <f t="shared" si="16"/>
        <v>36000</v>
      </c>
      <c r="J220" s="458"/>
      <c r="K220" s="614">
        <v>0.1</v>
      </c>
    </row>
    <row r="221" spans="1:11" ht="26.4" customHeight="1" x14ac:dyDescent="0.45">
      <c r="A221" s="120" t="s">
        <v>133</v>
      </c>
      <c r="B221" s="121"/>
      <c r="C221" s="445"/>
      <c r="D221" s="394" t="s">
        <v>136</v>
      </c>
      <c r="E221" s="466">
        <v>1</v>
      </c>
      <c r="F221" s="415" t="s">
        <v>195</v>
      </c>
      <c r="G221" s="405">
        <v>54000</v>
      </c>
      <c r="H221" s="406"/>
      <c r="I221" s="127">
        <f t="shared" si="16"/>
        <v>54000</v>
      </c>
      <c r="J221" s="458"/>
      <c r="K221" s="614">
        <v>0.1</v>
      </c>
    </row>
    <row r="222" spans="1:11" ht="26.4" customHeight="1" x14ac:dyDescent="0.45">
      <c r="A222" s="105" t="s">
        <v>137</v>
      </c>
      <c r="B222" s="106"/>
      <c r="C222" s="481"/>
      <c r="D222" s="394"/>
      <c r="E222" s="519">
        <v>62</v>
      </c>
      <c r="F222" s="415" t="s">
        <v>195</v>
      </c>
      <c r="G222" s="405">
        <v>1200</v>
      </c>
      <c r="H222" s="406"/>
      <c r="I222" s="127">
        <f t="shared" si="16"/>
        <v>74400</v>
      </c>
      <c r="J222" s="458"/>
      <c r="K222" s="614">
        <v>0.1</v>
      </c>
    </row>
    <row r="223" spans="1:11" ht="26.4" customHeight="1" x14ac:dyDescent="0.45">
      <c r="A223" s="120" t="s">
        <v>138</v>
      </c>
      <c r="B223" s="121"/>
      <c r="C223" s="445"/>
      <c r="D223" s="394"/>
      <c r="E223" s="466">
        <v>1</v>
      </c>
      <c r="F223" s="522" t="s">
        <v>131</v>
      </c>
      <c r="G223" s="405">
        <v>180000</v>
      </c>
      <c r="H223" s="406"/>
      <c r="I223" s="127">
        <f t="shared" si="16"/>
        <v>180000</v>
      </c>
      <c r="J223" s="458"/>
      <c r="K223" s="614">
        <v>0.1</v>
      </c>
    </row>
    <row r="224" spans="1:11" ht="26.4" customHeight="1" x14ac:dyDescent="0.45">
      <c r="A224" s="115" t="s">
        <v>139</v>
      </c>
      <c r="B224" s="116"/>
      <c r="C224" s="502"/>
      <c r="D224" s="394"/>
      <c r="E224" s="466">
        <v>1</v>
      </c>
      <c r="F224" s="522" t="s">
        <v>131</v>
      </c>
      <c r="G224" s="405">
        <v>280000</v>
      </c>
      <c r="H224" s="406"/>
      <c r="I224" s="127">
        <f t="shared" si="16"/>
        <v>280000</v>
      </c>
      <c r="J224" s="458"/>
      <c r="K224" s="614">
        <v>0.1</v>
      </c>
    </row>
    <row r="225" spans="1:11" ht="26.4" customHeight="1" x14ac:dyDescent="0.45">
      <c r="A225" s="128" t="s">
        <v>140</v>
      </c>
      <c r="B225" s="129"/>
      <c r="C225" s="387"/>
      <c r="D225" s="394"/>
      <c r="E225" s="466">
        <v>1</v>
      </c>
      <c r="F225" s="522" t="s">
        <v>131</v>
      </c>
      <c r="G225" s="407">
        <v>180000</v>
      </c>
      <c r="H225" s="408"/>
      <c r="I225" s="127">
        <f t="shared" si="16"/>
        <v>180000</v>
      </c>
      <c r="J225" s="458"/>
      <c r="K225" s="614">
        <v>0.1</v>
      </c>
    </row>
    <row r="226" spans="1:11" ht="26.4" customHeight="1" thickBot="1" x14ac:dyDescent="0.5">
      <c r="A226" s="380" t="s">
        <v>141</v>
      </c>
      <c r="B226" s="381"/>
      <c r="C226" s="427"/>
      <c r="D226" s="429"/>
      <c r="E226" s="539">
        <v>3</v>
      </c>
      <c r="F226" s="540" t="s">
        <v>142</v>
      </c>
      <c r="G226" s="434">
        <v>40000</v>
      </c>
      <c r="H226" s="435"/>
      <c r="I226" s="431">
        <f t="shared" si="16"/>
        <v>120000</v>
      </c>
      <c r="J226" s="625"/>
      <c r="K226" s="621">
        <v>0.1</v>
      </c>
    </row>
    <row r="227" spans="1:11" ht="26.4" customHeight="1" thickBot="1" x14ac:dyDescent="0.5">
      <c r="A227" s="533"/>
      <c r="B227" s="533"/>
      <c r="C227" s="533"/>
      <c r="D227" s="533"/>
      <c r="E227" s="533"/>
      <c r="F227" s="534"/>
      <c r="G227" s="317" t="s">
        <v>33</v>
      </c>
      <c r="H227" s="318"/>
      <c r="I227" s="319">
        <f>SUM(I217:I226)</f>
        <v>1956400</v>
      </c>
      <c r="J227" s="650"/>
      <c r="K227" s="643">
        <v>0.1</v>
      </c>
    </row>
    <row r="228" spans="1:11" ht="26.4" customHeight="1" thickBot="1" x14ac:dyDescent="0.5">
      <c r="A228" s="533"/>
      <c r="B228" s="533"/>
      <c r="C228" s="533"/>
      <c r="D228" s="533"/>
      <c r="E228" s="533"/>
      <c r="F228" s="534"/>
      <c r="G228" s="607" t="s">
        <v>143</v>
      </c>
      <c r="H228" s="608"/>
      <c r="I228" s="190">
        <f>I227+I215</f>
        <v>6087400</v>
      </c>
      <c r="J228" s="619"/>
      <c r="K228" s="616">
        <v>0.1</v>
      </c>
    </row>
    <row r="229" spans="1:11" ht="26.4" customHeight="1" thickBot="1" x14ac:dyDescent="0.5">
      <c r="A229" s="376"/>
      <c r="B229" s="376"/>
      <c r="C229" s="376"/>
      <c r="D229" s="376"/>
      <c r="E229" s="531"/>
      <c r="F229" s="532"/>
      <c r="G229" s="139" t="s">
        <v>259</v>
      </c>
      <c r="H229" s="272"/>
      <c r="I229" s="150">
        <f>I228+I195</f>
        <v>6087400</v>
      </c>
      <c r="J229" s="630"/>
      <c r="K229" s="616">
        <v>0.1</v>
      </c>
    </row>
    <row r="230" spans="1:11" ht="37.799999999999997" customHeight="1" x14ac:dyDescent="0.2">
      <c r="A230" s="275" t="s">
        <v>260</v>
      </c>
      <c r="B230" s="275"/>
      <c r="C230" s="275"/>
      <c r="D230" s="275"/>
      <c r="E230" s="275"/>
      <c r="F230" s="275"/>
      <c r="G230" s="275"/>
      <c r="H230" s="275"/>
      <c r="I230" s="275"/>
      <c r="J230" s="275"/>
      <c r="K230" s="275"/>
    </row>
    <row r="231" spans="1:11" ht="21.6" customHeight="1" thickBot="1" x14ac:dyDescent="0.5">
      <c r="A231" s="267" t="s">
        <v>210</v>
      </c>
      <c r="B231" s="267"/>
      <c r="C231" s="267"/>
      <c r="D231" s="267"/>
      <c r="E231" s="267"/>
      <c r="F231" s="267"/>
      <c r="G231" s="267"/>
      <c r="H231" s="267"/>
      <c r="I231" s="267"/>
      <c r="J231" s="267"/>
      <c r="K231" s="267"/>
    </row>
    <row r="232" spans="1:11" ht="21.6" customHeight="1" thickBot="1" x14ac:dyDescent="0.5">
      <c r="A232" s="153" t="s">
        <v>8</v>
      </c>
      <c r="B232" s="153"/>
      <c r="C232" s="153"/>
      <c r="D232" s="88" t="s">
        <v>9</v>
      </c>
      <c r="E232" s="286" t="s">
        <v>10</v>
      </c>
      <c r="F232" s="287"/>
      <c r="G232" s="287" t="s">
        <v>11</v>
      </c>
      <c r="H232" s="153"/>
      <c r="I232" s="286" t="s">
        <v>12</v>
      </c>
      <c r="J232" s="287"/>
      <c r="K232" s="663" t="s">
        <v>176</v>
      </c>
    </row>
    <row r="233" spans="1:11" ht="21.6" customHeight="1" x14ac:dyDescent="0.45">
      <c r="A233" s="105" t="s">
        <v>145</v>
      </c>
      <c r="B233" s="106"/>
      <c r="C233" s="481"/>
      <c r="D233" s="394" t="s">
        <v>205</v>
      </c>
      <c r="E233" s="466">
        <v>8</v>
      </c>
      <c r="F233" s="398" t="s">
        <v>266</v>
      </c>
      <c r="G233" s="537">
        <v>22000</v>
      </c>
      <c r="H233" s="538"/>
      <c r="I233" s="457">
        <f>E233*G233</f>
        <v>176000</v>
      </c>
      <c r="J233" s="458"/>
      <c r="K233" s="613">
        <v>0.1</v>
      </c>
    </row>
    <row r="234" spans="1:11" ht="21.6" customHeight="1" x14ac:dyDescent="0.45">
      <c r="A234" s="105" t="s">
        <v>145</v>
      </c>
      <c r="B234" s="106"/>
      <c r="C234" s="481"/>
      <c r="D234" s="394" t="s">
        <v>206</v>
      </c>
      <c r="E234" s="466">
        <v>13</v>
      </c>
      <c r="F234" s="398" t="s">
        <v>266</v>
      </c>
      <c r="G234" s="407">
        <v>16000</v>
      </c>
      <c r="H234" s="408"/>
      <c r="I234" s="457">
        <f>E234*G234</f>
        <v>208000</v>
      </c>
      <c r="J234" s="458"/>
      <c r="K234" s="614">
        <v>0.1</v>
      </c>
    </row>
    <row r="235" spans="1:11" s="16" customFormat="1" ht="21.6" customHeight="1" x14ac:dyDescent="0.45">
      <c r="A235" s="105" t="s">
        <v>203</v>
      </c>
      <c r="B235" s="106"/>
      <c r="C235" s="481"/>
      <c r="D235" s="394" t="s">
        <v>204</v>
      </c>
      <c r="E235" s="466">
        <v>6</v>
      </c>
      <c r="F235" s="398" t="s">
        <v>266</v>
      </c>
      <c r="G235" s="407">
        <v>10800</v>
      </c>
      <c r="H235" s="408"/>
      <c r="I235" s="457">
        <f t="shared" ref="I235:I237" si="17">E235*G235</f>
        <v>64800</v>
      </c>
      <c r="J235" s="458"/>
      <c r="K235" s="614">
        <v>0.1</v>
      </c>
    </row>
    <row r="236" spans="1:11" s="16" customFormat="1" ht="21.6" customHeight="1" x14ac:dyDescent="0.45">
      <c r="A236" s="105" t="s">
        <v>43</v>
      </c>
      <c r="B236" s="106"/>
      <c r="C236" s="481"/>
      <c r="D236" s="394" t="s">
        <v>207</v>
      </c>
      <c r="E236" s="466">
        <v>5</v>
      </c>
      <c r="F236" s="398" t="s">
        <v>266</v>
      </c>
      <c r="G236" s="407">
        <v>12000</v>
      </c>
      <c r="H236" s="408"/>
      <c r="I236" s="457">
        <f t="shared" si="17"/>
        <v>60000</v>
      </c>
      <c r="J236" s="458"/>
      <c r="K236" s="614">
        <v>0.1</v>
      </c>
    </row>
    <row r="237" spans="1:11" s="16" customFormat="1" ht="21.6" customHeight="1" x14ac:dyDescent="0.45">
      <c r="A237" s="105" t="s">
        <v>208</v>
      </c>
      <c r="B237" s="106"/>
      <c r="C237" s="481"/>
      <c r="D237" s="394" t="s">
        <v>209</v>
      </c>
      <c r="E237" s="466">
        <v>8</v>
      </c>
      <c r="F237" s="398" t="s">
        <v>266</v>
      </c>
      <c r="G237" s="407">
        <v>13200</v>
      </c>
      <c r="H237" s="408"/>
      <c r="I237" s="457">
        <f t="shared" si="17"/>
        <v>105600</v>
      </c>
      <c r="J237" s="458"/>
      <c r="K237" s="614">
        <v>0.1</v>
      </c>
    </row>
    <row r="238" spans="1:11" s="16" customFormat="1" ht="21.6" customHeight="1" x14ac:dyDescent="0.45">
      <c r="A238" s="120" t="s">
        <v>146</v>
      </c>
      <c r="B238" s="121"/>
      <c r="C238" s="445"/>
      <c r="D238" s="394"/>
      <c r="E238" s="519">
        <v>150</v>
      </c>
      <c r="F238" s="415" t="s">
        <v>267</v>
      </c>
      <c r="G238" s="405">
        <v>1200</v>
      </c>
      <c r="H238" s="406"/>
      <c r="I238" s="457">
        <f>E238*G238</f>
        <v>180000</v>
      </c>
      <c r="J238" s="458"/>
      <c r="K238" s="614">
        <v>0.1</v>
      </c>
    </row>
    <row r="239" spans="1:11" s="16" customFormat="1" ht="21.6" customHeight="1" x14ac:dyDescent="0.45">
      <c r="A239" s="120" t="s">
        <v>147</v>
      </c>
      <c r="B239" s="121"/>
      <c r="C239" s="445"/>
      <c r="D239" s="394"/>
      <c r="E239" s="466">
        <v>250</v>
      </c>
      <c r="F239" s="398" t="s">
        <v>268</v>
      </c>
      <c r="G239" s="405">
        <v>300</v>
      </c>
      <c r="H239" s="406"/>
      <c r="I239" s="457">
        <f t="shared" ref="I239:I242" si="18">E239*G239</f>
        <v>75000</v>
      </c>
      <c r="J239" s="458"/>
      <c r="K239" s="614">
        <v>0.1</v>
      </c>
    </row>
    <row r="240" spans="1:11" s="16" customFormat="1" ht="21.6" customHeight="1" x14ac:dyDescent="0.45">
      <c r="A240" s="120" t="s">
        <v>211</v>
      </c>
      <c r="B240" s="121"/>
      <c r="C240" s="445"/>
      <c r="D240" s="394"/>
      <c r="E240" s="466">
        <v>300</v>
      </c>
      <c r="F240" s="398" t="s">
        <v>269</v>
      </c>
      <c r="G240" s="405">
        <v>1620</v>
      </c>
      <c r="H240" s="406"/>
      <c r="I240" s="457">
        <f t="shared" si="18"/>
        <v>486000</v>
      </c>
      <c r="J240" s="458"/>
      <c r="K240" s="614">
        <v>0.1</v>
      </c>
    </row>
    <row r="241" spans="1:11" s="16" customFormat="1" ht="21.6" customHeight="1" x14ac:dyDescent="0.45">
      <c r="A241" s="120" t="s">
        <v>212</v>
      </c>
      <c r="B241" s="121"/>
      <c r="C241" s="445"/>
      <c r="D241" s="394"/>
      <c r="E241" s="466">
        <v>12</v>
      </c>
      <c r="F241" s="398" t="s">
        <v>270</v>
      </c>
      <c r="G241" s="405">
        <v>1500</v>
      </c>
      <c r="H241" s="406"/>
      <c r="I241" s="457">
        <f t="shared" si="18"/>
        <v>18000</v>
      </c>
      <c r="J241" s="458"/>
      <c r="K241" s="614">
        <v>0.1</v>
      </c>
    </row>
    <row r="242" spans="1:11" s="16" customFormat="1" ht="21.6" customHeight="1" x14ac:dyDescent="0.45">
      <c r="A242" s="120" t="s">
        <v>32</v>
      </c>
      <c r="B242" s="121"/>
      <c r="C242" s="445"/>
      <c r="D242" s="394"/>
      <c r="E242" s="466">
        <v>6</v>
      </c>
      <c r="F242" s="398" t="s">
        <v>131</v>
      </c>
      <c r="G242" s="405">
        <v>72000</v>
      </c>
      <c r="H242" s="406"/>
      <c r="I242" s="457">
        <f t="shared" si="18"/>
        <v>432000</v>
      </c>
      <c r="J242" s="458"/>
      <c r="K242" s="614">
        <v>0.1</v>
      </c>
    </row>
    <row r="243" spans="1:11" s="16" customFormat="1" ht="21.6" customHeight="1" x14ac:dyDescent="0.45">
      <c r="A243" s="120" t="s">
        <v>23</v>
      </c>
      <c r="B243" s="121"/>
      <c r="C243" s="445"/>
      <c r="D243" s="394"/>
      <c r="E243" s="466">
        <v>1</v>
      </c>
      <c r="F243" s="398" t="s">
        <v>131</v>
      </c>
      <c r="G243" s="405">
        <v>420000</v>
      </c>
      <c r="H243" s="406"/>
      <c r="I243" s="457">
        <v>420000</v>
      </c>
      <c r="J243" s="458"/>
      <c r="K243" s="614">
        <v>0.1</v>
      </c>
    </row>
    <row r="244" spans="1:11" s="16" customFormat="1" ht="21.6" customHeight="1" thickBot="1" x14ac:dyDescent="0.5">
      <c r="A244" s="324" t="s">
        <v>232</v>
      </c>
      <c r="B244" s="325"/>
      <c r="C244" s="500"/>
      <c r="D244" s="429"/>
      <c r="E244" s="539">
        <v>1</v>
      </c>
      <c r="F244" s="430" t="s">
        <v>131</v>
      </c>
      <c r="G244" s="409">
        <v>320000</v>
      </c>
      <c r="H244" s="410"/>
      <c r="I244" s="664">
        <v>320000</v>
      </c>
      <c r="J244" s="471"/>
      <c r="K244" s="615">
        <v>1.1000000000000001</v>
      </c>
    </row>
    <row r="245" spans="1:11" s="16" customFormat="1" ht="21.6" customHeight="1" thickBot="1" x14ac:dyDescent="0.5">
      <c r="A245" s="100"/>
      <c r="B245" s="100"/>
      <c r="C245" s="100"/>
      <c r="D245" s="100"/>
      <c r="E245" s="98"/>
      <c r="F245" s="99"/>
      <c r="G245" s="139" t="s">
        <v>261</v>
      </c>
      <c r="H245" s="541"/>
      <c r="I245" s="629">
        <f>SUM(I233:J244)</f>
        <v>2545400</v>
      </c>
      <c r="J245" s="630"/>
      <c r="K245" s="616">
        <v>0.1</v>
      </c>
    </row>
    <row r="246" spans="1:11" s="16" customFormat="1" ht="21.6" customHeight="1" thickBot="1" x14ac:dyDescent="0.5">
      <c r="A246" s="267" t="s">
        <v>262</v>
      </c>
      <c r="B246" s="267"/>
      <c r="C246" s="267"/>
      <c r="D246" s="267"/>
      <c r="E246" s="267"/>
      <c r="F246" s="267"/>
      <c r="G246" s="267"/>
      <c r="H246" s="267"/>
      <c r="I246" s="267"/>
      <c r="J246" s="267"/>
      <c r="K246" s="267"/>
    </row>
    <row r="247" spans="1:11" s="16" customFormat="1" ht="21.6" customHeight="1" thickBot="1" x14ac:dyDescent="0.5">
      <c r="A247" s="194" t="s">
        <v>8</v>
      </c>
      <c r="B247" s="153"/>
      <c r="C247" s="153"/>
      <c r="D247" s="88" t="s">
        <v>9</v>
      </c>
      <c r="E247" s="79" t="s">
        <v>10</v>
      </c>
      <c r="F247" s="84"/>
      <c r="G247" s="153" t="s">
        <v>11</v>
      </c>
      <c r="H247" s="153"/>
      <c r="I247" s="153" t="s">
        <v>12</v>
      </c>
      <c r="J247" s="153"/>
      <c r="K247" s="97" t="s">
        <v>176</v>
      </c>
    </row>
    <row r="248" spans="1:11" s="16" customFormat="1" ht="21.6" customHeight="1" x14ac:dyDescent="0.45">
      <c r="A248" s="377" t="s">
        <v>274</v>
      </c>
      <c r="B248" s="297"/>
      <c r="C248" s="297"/>
      <c r="D248" s="297"/>
      <c r="E248" s="297"/>
      <c r="F248" s="297"/>
      <c r="G248" s="297"/>
      <c r="H248" s="297"/>
      <c r="I248" s="297"/>
      <c r="J248" s="297"/>
      <c r="K248" s="378"/>
    </row>
    <row r="249" spans="1:11" s="16" customFormat="1" ht="21.6" customHeight="1" x14ac:dyDescent="0.45">
      <c r="A249" s="308" t="s">
        <v>151</v>
      </c>
      <c r="B249" s="309"/>
      <c r="C249" s="309"/>
      <c r="D249" s="542" t="s">
        <v>152</v>
      </c>
      <c r="E249" s="545">
        <v>3020</v>
      </c>
      <c r="F249" s="397" t="s">
        <v>268</v>
      </c>
      <c r="G249" s="400">
        <v>300</v>
      </c>
      <c r="H249" s="203"/>
      <c r="I249" s="332">
        <f>E249*G249</f>
        <v>906000</v>
      </c>
      <c r="J249" s="653"/>
      <c r="K249" s="613">
        <v>0.1</v>
      </c>
    </row>
    <row r="250" spans="1:11" s="16" customFormat="1" ht="21.6" customHeight="1" x14ac:dyDescent="0.45">
      <c r="A250" s="128" t="s">
        <v>153</v>
      </c>
      <c r="B250" s="129"/>
      <c r="C250" s="130"/>
      <c r="D250" s="543" t="s">
        <v>154</v>
      </c>
      <c r="E250" s="546">
        <v>62</v>
      </c>
      <c r="F250" s="398" t="s">
        <v>267</v>
      </c>
      <c r="G250" s="401">
        <v>1450</v>
      </c>
      <c r="H250" s="127"/>
      <c r="I250" s="113">
        <f>E250*G250</f>
        <v>89900</v>
      </c>
      <c r="J250" s="458"/>
      <c r="K250" s="614">
        <v>0.1</v>
      </c>
    </row>
    <row r="251" spans="1:11" s="16" customFormat="1" ht="21.6" customHeight="1" x14ac:dyDescent="0.45">
      <c r="A251" s="120" t="s">
        <v>155</v>
      </c>
      <c r="B251" s="121"/>
      <c r="C251" s="121"/>
      <c r="D251" s="543" t="s">
        <v>156</v>
      </c>
      <c r="E251" s="546">
        <v>32</v>
      </c>
      <c r="F251" s="398" t="s">
        <v>269</v>
      </c>
      <c r="G251" s="127">
        <v>3000</v>
      </c>
      <c r="H251" s="113"/>
      <c r="I251" s="113">
        <f t="shared" ref="I251:I258" si="19">E251*G251</f>
        <v>96000</v>
      </c>
      <c r="J251" s="458"/>
      <c r="K251" s="614">
        <v>0.1</v>
      </c>
    </row>
    <row r="252" spans="1:11" s="16" customFormat="1" ht="21.6" customHeight="1" x14ac:dyDescent="0.45">
      <c r="A252" s="105" t="s">
        <v>157</v>
      </c>
      <c r="B252" s="106"/>
      <c r="C252" s="106"/>
      <c r="D252" s="543"/>
      <c r="E252" s="546">
        <v>35</v>
      </c>
      <c r="F252" s="398" t="s">
        <v>195</v>
      </c>
      <c r="G252" s="127">
        <v>2000</v>
      </c>
      <c r="H252" s="113"/>
      <c r="I252" s="113">
        <f t="shared" si="19"/>
        <v>70000</v>
      </c>
      <c r="J252" s="458"/>
      <c r="K252" s="614">
        <v>0.1</v>
      </c>
    </row>
    <row r="253" spans="1:11" ht="21.6" customHeight="1" x14ac:dyDescent="0.45">
      <c r="A253" s="27" t="s">
        <v>158</v>
      </c>
      <c r="B253" s="28"/>
      <c r="C253" s="28"/>
      <c r="D253" s="543" t="s">
        <v>156</v>
      </c>
      <c r="E253" s="547">
        <v>45</v>
      </c>
      <c r="F253" s="415" t="s">
        <v>269</v>
      </c>
      <c r="G253" s="401">
        <v>2000</v>
      </c>
      <c r="H253" s="127"/>
      <c r="I253" s="109">
        <f t="shared" si="19"/>
        <v>90000</v>
      </c>
      <c r="J253" s="618"/>
      <c r="K253" s="614">
        <v>0.1</v>
      </c>
    </row>
    <row r="254" spans="1:11" ht="21.6" customHeight="1" x14ac:dyDescent="0.45">
      <c r="A254" s="122" t="s">
        <v>159</v>
      </c>
      <c r="B254" s="123"/>
      <c r="C254" s="124"/>
      <c r="D254" s="543" t="s">
        <v>160</v>
      </c>
      <c r="E254" s="546">
        <v>24</v>
      </c>
      <c r="F254" s="398" t="s">
        <v>269</v>
      </c>
      <c r="G254" s="401">
        <v>1620</v>
      </c>
      <c r="H254" s="127"/>
      <c r="I254" s="109">
        <f t="shared" si="19"/>
        <v>38880</v>
      </c>
      <c r="J254" s="618"/>
      <c r="K254" s="614">
        <v>0.1</v>
      </c>
    </row>
    <row r="255" spans="1:11" ht="21.6" customHeight="1" x14ac:dyDescent="0.45">
      <c r="A255" s="122" t="s">
        <v>192</v>
      </c>
      <c r="B255" s="123"/>
      <c r="C255" s="124"/>
      <c r="D255" s="543" t="s">
        <v>154</v>
      </c>
      <c r="E255" s="546">
        <v>1</v>
      </c>
      <c r="F255" s="398" t="s">
        <v>271</v>
      </c>
      <c r="G255" s="401">
        <v>18000</v>
      </c>
      <c r="H255" s="127"/>
      <c r="I255" s="109">
        <f t="shared" si="19"/>
        <v>18000</v>
      </c>
      <c r="J255" s="618"/>
      <c r="K255" s="614">
        <v>0.1</v>
      </c>
    </row>
    <row r="256" spans="1:11" ht="21.6" customHeight="1" x14ac:dyDescent="0.45">
      <c r="A256" s="122" t="s">
        <v>193</v>
      </c>
      <c r="B256" s="123"/>
      <c r="C256" s="124"/>
      <c r="D256" s="543"/>
      <c r="E256" s="546">
        <v>4</v>
      </c>
      <c r="F256" s="398" t="s">
        <v>271</v>
      </c>
      <c r="G256" s="401">
        <v>3000</v>
      </c>
      <c r="H256" s="127"/>
      <c r="I256" s="109">
        <f t="shared" si="19"/>
        <v>12000</v>
      </c>
      <c r="J256" s="618"/>
      <c r="K256" s="614">
        <v>0.1</v>
      </c>
    </row>
    <row r="257" spans="1:11" ht="21.6" customHeight="1" x14ac:dyDescent="0.45">
      <c r="A257" s="105" t="s">
        <v>161</v>
      </c>
      <c r="B257" s="106"/>
      <c r="C257" s="106"/>
      <c r="D257" s="543"/>
      <c r="E257" s="546">
        <v>5</v>
      </c>
      <c r="F257" s="398" t="s">
        <v>129</v>
      </c>
      <c r="G257" s="127">
        <v>1500</v>
      </c>
      <c r="H257" s="113"/>
      <c r="I257" s="113">
        <f t="shared" si="19"/>
        <v>7500</v>
      </c>
      <c r="J257" s="458"/>
      <c r="K257" s="614">
        <v>0.1</v>
      </c>
    </row>
    <row r="258" spans="1:11" ht="21.6" customHeight="1" x14ac:dyDescent="0.45">
      <c r="A258" s="105" t="s">
        <v>162</v>
      </c>
      <c r="B258" s="106"/>
      <c r="C258" s="106"/>
      <c r="D258" s="543"/>
      <c r="E258" s="547">
        <v>1</v>
      </c>
      <c r="F258" s="415" t="s">
        <v>195</v>
      </c>
      <c r="G258" s="127">
        <v>4000</v>
      </c>
      <c r="H258" s="113"/>
      <c r="I258" s="113">
        <f t="shared" si="19"/>
        <v>4000</v>
      </c>
      <c r="J258" s="458"/>
      <c r="K258" s="614">
        <v>0.1</v>
      </c>
    </row>
    <row r="259" spans="1:11" ht="21.6" customHeight="1" x14ac:dyDescent="0.45">
      <c r="A259" s="105" t="s">
        <v>163</v>
      </c>
      <c r="B259" s="106"/>
      <c r="C259" s="106"/>
      <c r="D259" s="543"/>
      <c r="E259" s="546">
        <v>8</v>
      </c>
      <c r="F259" s="398" t="s">
        <v>131</v>
      </c>
      <c r="G259" s="127">
        <v>100000</v>
      </c>
      <c r="H259" s="113"/>
      <c r="I259" s="113">
        <f>E259*G259</f>
        <v>800000</v>
      </c>
      <c r="J259" s="458"/>
      <c r="K259" s="614">
        <v>0.1</v>
      </c>
    </row>
    <row r="260" spans="1:11" ht="21.6" customHeight="1" x14ac:dyDescent="0.45">
      <c r="A260" s="105" t="s">
        <v>164</v>
      </c>
      <c r="B260" s="106"/>
      <c r="C260" s="106"/>
      <c r="D260" s="543"/>
      <c r="E260" s="546">
        <v>1</v>
      </c>
      <c r="F260" s="398" t="s">
        <v>131</v>
      </c>
      <c r="G260" s="127">
        <v>950000</v>
      </c>
      <c r="H260" s="113"/>
      <c r="I260" s="113">
        <v>950000</v>
      </c>
      <c r="J260" s="458"/>
      <c r="K260" s="614">
        <v>0.1</v>
      </c>
    </row>
    <row r="261" spans="1:11" ht="21.6" customHeight="1" x14ac:dyDescent="0.45">
      <c r="A261" s="306" t="s">
        <v>166</v>
      </c>
      <c r="B261" s="307"/>
      <c r="C261" s="307"/>
      <c r="D261" s="544"/>
      <c r="E261" s="548">
        <v>15</v>
      </c>
      <c r="F261" s="399" t="s">
        <v>142</v>
      </c>
      <c r="G261" s="423">
        <v>26000</v>
      </c>
      <c r="H261" s="185"/>
      <c r="I261" s="338">
        <f>E261*G261</f>
        <v>390000</v>
      </c>
      <c r="J261" s="656"/>
      <c r="K261" s="615">
        <v>0.1</v>
      </c>
    </row>
    <row r="262" spans="1:11" ht="21.6" customHeight="1" x14ac:dyDescent="0.45">
      <c r="A262" s="549" t="s">
        <v>191</v>
      </c>
      <c r="B262" s="268"/>
      <c r="C262" s="268"/>
      <c r="D262" s="268"/>
      <c r="E262" s="268"/>
      <c r="F262" s="268"/>
      <c r="G262" s="268"/>
      <c r="H262" s="268"/>
      <c r="I262" s="268"/>
      <c r="J262" s="268"/>
      <c r="K262" s="550"/>
    </row>
    <row r="263" spans="1:11" ht="21.6" customHeight="1" thickBot="1" x14ac:dyDescent="0.5">
      <c r="A263" s="269"/>
      <c r="B263" s="270"/>
      <c r="C263" s="270"/>
      <c r="D263" s="271"/>
      <c r="E263" s="551">
        <v>1</v>
      </c>
      <c r="F263" s="552" t="s">
        <v>131</v>
      </c>
      <c r="G263" s="553" t="s">
        <v>263</v>
      </c>
      <c r="H263" s="553"/>
      <c r="I263" s="665">
        <v>200000</v>
      </c>
      <c r="J263" s="666"/>
      <c r="K263" s="643">
        <v>0.1</v>
      </c>
    </row>
    <row r="264" spans="1:11" ht="21.6" customHeight="1" thickBot="1" x14ac:dyDescent="0.5">
      <c r="A264" s="273"/>
      <c r="B264" s="273"/>
      <c r="C264" s="273"/>
      <c r="D264" s="273"/>
      <c r="E264" s="273"/>
      <c r="F264" s="273"/>
      <c r="G264" s="139" t="s">
        <v>264</v>
      </c>
      <c r="H264" s="272"/>
      <c r="I264" s="141">
        <f>SUM(I249:J263)</f>
        <v>3672280</v>
      </c>
      <c r="J264" s="667"/>
      <c r="K264" s="616">
        <v>0.1</v>
      </c>
    </row>
    <row r="265" spans="1:11" ht="32.4" customHeight="1" x14ac:dyDescent="0.15">
      <c r="A265" s="274" t="s">
        <v>265</v>
      </c>
      <c r="B265" s="274"/>
      <c r="C265" s="274"/>
      <c r="D265" s="274"/>
      <c r="E265" s="274"/>
      <c r="F265" s="274"/>
      <c r="G265" s="274"/>
      <c r="H265" s="274"/>
      <c r="I265" s="274"/>
      <c r="J265" s="274"/>
      <c r="K265" s="274"/>
    </row>
    <row r="267" spans="1:11" ht="30" customHeight="1" x14ac:dyDescent="0.45">
      <c r="A267" s="11"/>
      <c r="B267" s="11"/>
      <c r="C267" s="11"/>
      <c r="D267" s="86"/>
      <c r="E267" s="77"/>
      <c r="F267" s="83"/>
      <c r="G267" s="11"/>
      <c r="H267" s="11"/>
      <c r="I267" s="11"/>
      <c r="J267" s="34"/>
    </row>
    <row r="268" spans="1:11" ht="30" customHeight="1" x14ac:dyDescent="0.45">
      <c r="A268" s="11"/>
      <c r="B268" s="11"/>
      <c r="C268" s="11"/>
      <c r="D268" s="86"/>
      <c r="E268" s="77"/>
      <c r="F268" s="83"/>
      <c r="G268" s="11"/>
      <c r="H268" s="11"/>
      <c r="I268" s="11"/>
      <c r="J268" s="34"/>
    </row>
  </sheetData>
  <mergeCells count="690">
    <mergeCell ref="H3:K3"/>
    <mergeCell ref="G8:I8"/>
    <mergeCell ref="E65:H65"/>
    <mergeCell ref="A64:F64"/>
    <mergeCell ref="A65:D65"/>
    <mergeCell ref="A66:D66"/>
    <mergeCell ref="E66:F66"/>
    <mergeCell ref="E90:F90"/>
    <mergeCell ref="A32:K32"/>
    <mergeCell ref="A16:D16"/>
    <mergeCell ref="E16:H16"/>
    <mergeCell ref="I16:J16"/>
    <mergeCell ref="A17:D17"/>
    <mergeCell ref="E17:H17"/>
    <mergeCell ref="I17:J17"/>
    <mergeCell ref="A14:D14"/>
    <mergeCell ref="A15:D15"/>
    <mergeCell ref="E15:H15"/>
    <mergeCell ref="I15:J15"/>
    <mergeCell ref="A20:D20"/>
    <mergeCell ref="E20:H20"/>
    <mergeCell ref="I20:J20"/>
    <mergeCell ref="A21:D21"/>
    <mergeCell ref="E21:H21"/>
    <mergeCell ref="I21:J21"/>
    <mergeCell ref="A18:D18"/>
    <mergeCell ref="E18:H18"/>
    <mergeCell ref="I18:J18"/>
    <mergeCell ref="A19:D19"/>
    <mergeCell ref="E19:H19"/>
    <mergeCell ref="I19:J19"/>
    <mergeCell ref="A33:C33"/>
    <mergeCell ref="G33:H33"/>
    <mergeCell ref="I33:J33"/>
    <mergeCell ref="E25:H25"/>
    <mergeCell ref="I25:J25"/>
    <mergeCell ref="E26:H26"/>
    <mergeCell ref="I26:J26"/>
    <mergeCell ref="A22:D22"/>
    <mergeCell ref="E22:H22"/>
    <mergeCell ref="I22:J22"/>
    <mergeCell ref="E23:H23"/>
    <mergeCell ref="I23:J23"/>
    <mergeCell ref="E24:H24"/>
    <mergeCell ref="I24:J24"/>
    <mergeCell ref="A37:C37"/>
    <mergeCell ref="G37:H37"/>
    <mergeCell ref="I37:J37"/>
    <mergeCell ref="A38:C38"/>
    <mergeCell ref="G38:H38"/>
    <mergeCell ref="I38:J38"/>
    <mergeCell ref="A35:C35"/>
    <mergeCell ref="G35:H35"/>
    <mergeCell ref="I35:J35"/>
    <mergeCell ref="A36:C36"/>
    <mergeCell ref="G36:H36"/>
    <mergeCell ref="I36:J36"/>
    <mergeCell ref="A41:C41"/>
    <mergeCell ref="G41:H41"/>
    <mergeCell ref="I41:J41"/>
    <mergeCell ref="A42:C42"/>
    <mergeCell ref="G42:H42"/>
    <mergeCell ref="I42:J42"/>
    <mergeCell ref="A39:C39"/>
    <mergeCell ref="G39:H39"/>
    <mergeCell ref="I39:J39"/>
    <mergeCell ref="A40:C40"/>
    <mergeCell ref="G40:H40"/>
    <mergeCell ref="I40:J40"/>
    <mergeCell ref="A45:C45"/>
    <mergeCell ref="G45:H45"/>
    <mergeCell ref="I45:J45"/>
    <mergeCell ref="A46:C46"/>
    <mergeCell ref="G46:H46"/>
    <mergeCell ref="I46:J46"/>
    <mergeCell ref="A43:C43"/>
    <mergeCell ref="G43:H43"/>
    <mergeCell ref="I43:J43"/>
    <mergeCell ref="A44:C44"/>
    <mergeCell ref="G44:H44"/>
    <mergeCell ref="I44:J44"/>
    <mergeCell ref="A50:C50"/>
    <mergeCell ref="G50:H50"/>
    <mergeCell ref="I50:J50"/>
    <mergeCell ref="A51:C51"/>
    <mergeCell ref="G51:H51"/>
    <mergeCell ref="I51:J51"/>
    <mergeCell ref="A47:C47"/>
    <mergeCell ref="G47:H47"/>
    <mergeCell ref="I47:J47"/>
    <mergeCell ref="G48:H48"/>
    <mergeCell ref="I48:J48"/>
    <mergeCell ref="A54:C54"/>
    <mergeCell ref="G54:H54"/>
    <mergeCell ref="I54:J54"/>
    <mergeCell ref="A55:C55"/>
    <mergeCell ref="G55:H55"/>
    <mergeCell ref="I55:J55"/>
    <mergeCell ref="A52:C52"/>
    <mergeCell ref="G52:H52"/>
    <mergeCell ref="I52:J52"/>
    <mergeCell ref="A53:C53"/>
    <mergeCell ref="G53:H53"/>
    <mergeCell ref="I53:J53"/>
    <mergeCell ref="G60:H60"/>
    <mergeCell ref="I60:J60"/>
    <mergeCell ref="A58:C58"/>
    <mergeCell ref="G58:H58"/>
    <mergeCell ref="I58:J58"/>
    <mergeCell ref="A59:C59"/>
    <mergeCell ref="G59:H59"/>
    <mergeCell ref="I59:J59"/>
    <mergeCell ref="A56:C56"/>
    <mergeCell ref="G56:H56"/>
    <mergeCell ref="I56:J56"/>
    <mergeCell ref="A57:C57"/>
    <mergeCell ref="G57:H57"/>
    <mergeCell ref="I57:J57"/>
    <mergeCell ref="G64:H64"/>
    <mergeCell ref="I64:J64"/>
    <mergeCell ref="I65:J65"/>
    <mergeCell ref="A62:C62"/>
    <mergeCell ref="G62:H62"/>
    <mergeCell ref="I62:J62"/>
    <mergeCell ref="A63:C63"/>
    <mergeCell ref="G63:H63"/>
    <mergeCell ref="I63:J63"/>
    <mergeCell ref="I67:J67"/>
    <mergeCell ref="A69:D69"/>
    <mergeCell ref="I69:J69"/>
    <mergeCell ref="A70:C70"/>
    <mergeCell ref="G70:H70"/>
    <mergeCell ref="I70:J70"/>
    <mergeCell ref="G66:H66"/>
    <mergeCell ref="I66:J66"/>
    <mergeCell ref="A73:C73"/>
    <mergeCell ref="G73:H73"/>
    <mergeCell ref="I73:J73"/>
    <mergeCell ref="A74:C74"/>
    <mergeCell ref="G74:H74"/>
    <mergeCell ref="I74:J74"/>
    <mergeCell ref="A71:C71"/>
    <mergeCell ref="G71:H71"/>
    <mergeCell ref="I71:J71"/>
    <mergeCell ref="A72:C72"/>
    <mergeCell ref="G72:H72"/>
    <mergeCell ref="I72:J72"/>
    <mergeCell ref="A77:C77"/>
    <mergeCell ref="G77:H77"/>
    <mergeCell ref="I77:J77"/>
    <mergeCell ref="A78:C78"/>
    <mergeCell ref="G78:H78"/>
    <mergeCell ref="I78:J78"/>
    <mergeCell ref="A75:C75"/>
    <mergeCell ref="G75:H75"/>
    <mergeCell ref="I75:J75"/>
    <mergeCell ref="A76:C76"/>
    <mergeCell ref="G76:H76"/>
    <mergeCell ref="I76:J76"/>
    <mergeCell ref="A81:C81"/>
    <mergeCell ref="G81:H81"/>
    <mergeCell ref="I81:J81"/>
    <mergeCell ref="A82:C82"/>
    <mergeCell ref="G82:H82"/>
    <mergeCell ref="I82:J82"/>
    <mergeCell ref="A79:C79"/>
    <mergeCell ref="G79:H79"/>
    <mergeCell ref="I79:J79"/>
    <mergeCell ref="A80:C80"/>
    <mergeCell ref="G80:H80"/>
    <mergeCell ref="I80:J80"/>
    <mergeCell ref="A85:C85"/>
    <mergeCell ref="G85:H85"/>
    <mergeCell ref="I85:J85"/>
    <mergeCell ref="A86:C86"/>
    <mergeCell ref="G86:H86"/>
    <mergeCell ref="I86:J86"/>
    <mergeCell ref="A83:C83"/>
    <mergeCell ref="G83:H83"/>
    <mergeCell ref="I83:J83"/>
    <mergeCell ref="A84:C84"/>
    <mergeCell ref="G84:H84"/>
    <mergeCell ref="I84:J84"/>
    <mergeCell ref="G89:H89"/>
    <mergeCell ref="I89:J89"/>
    <mergeCell ref="G90:H90"/>
    <mergeCell ref="I90:J90"/>
    <mergeCell ref="A87:C87"/>
    <mergeCell ref="G87:H87"/>
    <mergeCell ref="I87:J87"/>
    <mergeCell ref="A88:C88"/>
    <mergeCell ref="G88:H88"/>
    <mergeCell ref="I88:J88"/>
    <mergeCell ref="A93:C93"/>
    <mergeCell ref="A94:C94"/>
    <mergeCell ref="G94:H94"/>
    <mergeCell ref="I94:J94"/>
    <mergeCell ref="A95:C95"/>
    <mergeCell ref="G95:H95"/>
    <mergeCell ref="I95:J95"/>
    <mergeCell ref="E94:F94"/>
    <mergeCell ref="G91:H91"/>
    <mergeCell ref="I91:J91"/>
    <mergeCell ref="I92:J92"/>
    <mergeCell ref="A98:C98"/>
    <mergeCell ref="G98:H98"/>
    <mergeCell ref="I98:J98"/>
    <mergeCell ref="A99:C99"/>
    <mergeCell ref="G99:H99"/>
    <mergeCell ref="I99:J99"/>
    <mergeCell ref="A96:C96"/>
    <mergeCell ref="G96:H96"/>
    <mergeCell ref="I96:J96"/>
    <mergeCell ref="A97:C97"/>
    <mergeCell ref="G97:H97"/>
    <mergeCell ref="I97:J97"/>
    <mergeCell ref="A102:C102"/>
    <mergeCell ref="G102:H102"/>
    <mergeCell ref="I102:J102"/>
    <mergeCell ref="G103:H103"/>
    <mergeCell ref="I103:J103"/>
    <mergeCell ref="A103:F103"/>
    <mergeCell ref="A100:C100"/>
    <mergeCell ref="G100:H100"/>
    <mergeCell ref="I100:J100"/>
    <mergeCell ref="A101:C101"/>
    <mergeCell ref="G101:H101"/>
    <mergeCell ref="I101:J101"/>
    <mergeCell ref="A110:C110"/>
    <mergeCell ref="G110:H110"/>
    <mergeCell ref="I110:J110"/>
    <mergeCell ref="A107:D107"/>
    <mergeCell ref="A108:C108"/>
    <mergeCell ref="G108:H108"/>
    <mergeCell ref="I108:J108"/>
    <mergeCell ref="G104:H104"/>
    <mergeCell ref="I104:J104"/>
    <mergeCell ref="A105:C105"/>
    <mergeCell ref="G105:H105"/>
    <mergeCell ref="I105:J105"/>
    <mergeCell ref="A104:D104"/>
    <mergeCell ref="E104:F104"/>
    <mergeCell ref="A113:C113"/>
    <mergeCell ref="G113:H113"/>
    <mergeCell ref="I113:J113"/>
    <mergeCell ref="A114:C114"/>
    <mergeCell ref="G114:H114"/>
    <mergeCell ref="I114:J114"/>
    <mergeCell ref="A111:C111"/>
    <mergeCell ref="G111:H111"/>
    <mergeCell ref="I111:J111"/>
    <mergeCell ref="A112:C112"/>
    <mergeCell ref="G112:H112"/>
    <mergeCell ref="I112:J112"/>
    <mergeCell ref="A117:C117"/>
    <mergeCell ref="G117:H117"/>
    <mergeCell ref="I117:J117"/>
    <mergeCell ref="A118:C118"/>
    <mergeCell ref="G118:H118"/>
    <mergeCell ref="I118:J118"/>
    <mergeCell ref="A115:C115"/>
    <mergeCell ref="G115:H115"/>
    <mergeCell ref="I115:J115"/>
    <mergeCell ref="A116:C116"/>
    <mergeCell ref="G116:H116"/>
    <mergeCell ref="I116:J116"/>
    <mergeCell ref="A121:C121"/>
    <mergeCell ref="G121:H121"/>
    <mergeCell ref="I121:J121"/>
    <mergeCell ref="A122:C122"/>
    <mergeCell ref="G122:H122"/>
    <mergeCell ref="I122:J122"/>
    <mergeCell ref="A119:C119"/>
    <mergeCell ref="G119:H119"/>
    <mergeCell ref="I119:J119"/>
    <mergeCell ref="A120:C120"/>
    <mergeCell ref="G120:H120"/>
    <mergeCell ref="I120:J120"/>
    <mergeCell ref="A125:C125"/>
    <mergeCell ref="G125:H125"/>
    <mergeCell ref="I125:J125"/>
    <mergeCell ref="A123:C123"/>
    <mergeCell ref="G123:H123"/>
    <mergeCell ref="I123:J123"/>
    <mergeCell ref="A124:C124"/>
    <mergeCell ref="G124:H124"/>
    <mergeCell ref="I124:J124"/>
    <mergeCell ref="A129:C129"/>
    <mergeCell ref="G129:H129"/>
    <mergeCell ref="I129:J129"/>
    <mergeCell ref="A130:K130"/>
    <mergeCell ref="A127:C127"/>
    <mergeCell ref="G127:H127"/>
    <mergeCell ref="I127:J127"/>
    <mergeCell ref="A128:C128"/>
    <mergeCell ref="G128:H128"/>
    <mergeCell ref="I128:J128"/>
    <mergeCell ref="A133:C133"/>
    <mergeCell ref="G133:H133"/>
    <mergeCell ref="I133:J133"/>
    <mergeCell ref="A134:C134"/>
    <mergeCell ref="G134:H134"/>
    <mergeCell ref="I134:J134"/>
    <mergeCell ref="A131:C131"/>
    <mergeCell ref="G131:H131"/>
    <mergeCell ref="I131:J131"/>
    <mergeCell ref="A132:C132"/>
    <mergeCell ref="G132:H132"/>
    <mergeCell ref="I132:J132"/>
    <mergeCell ref="A137:C137"/>
    <mergeCell ref="G137:H137"/>
    <mergeCell ref="I137:J137"/>
    <mergeCell ref="A138:C138"/>
    <mergeCell ref="G138:H138"/>
    <mergeCell ref="I138:J138"/>
    <mergeCell ref="A135:C135"/>
    <mergeCell ref="G135:H135"/>
    <mergeCell ref="I135:J135"/>
    <mergeCell ref="A136:C136"/>
    <mergeCell ref="G136:H136"/>
    <mergeCell ref="I136:J136"/>
    <mergeCell ref="A141:C141"/>
    <mergeCell ref="G141:H141"/>
    <mergeCell ref="I141:J141"/>
    <mergeCell ref="A139:C139"/>
    <mergeCell ref="G139:H139"/>
    <mergeCell ref="I139:J139"/>
    <mergeCell ref="A140:C140"/>
    <mergeCell ref="G140:H140"/>
    <mergeCell ref="I140:J140"/>
    <mergeCell ref="A147:C147"/>
    <mergeCell ref="G147:H147"/>
    <mergeCell ref="I147:J147"/>
    <mergeCell ref="A148:C148"/>
    <mergeCell ref="G148:H148"/>
    <mergeCell ref="I148:J148"/>
    <mergeCell ref="A145:C145"/>
    <mergeCell ref="G145:H145"/>
    <mergeCell ref="I145:J145"/>
    <mergeCell ref="A146:C146"/>
    <mergeCell ref="G146:H146"/>
    <mergeCell ref="I146:J146"/>
    <mergeCell ref="A151:C151"/>
    <mergeCell ref="G151:H151"/>
    <mergeCell ref="I151:J151"/>
    <mergeCell ref="A152:C152"/>
    <mergeCell ref="G152:H152"/>
    <mergeCell ref="I152:J152"/>
    <mergeCell ref="A149:C149"/>
    <mergeCell ref="G149:H149"/>
    <mergeCell ref="I149:J149"/>
    <mergeCell ref="A150:C150"/>
    <mergeCell ref="G150:H150"/>
    <mergeCell ref="I150:J150"/>
    <mergeCell ref="A156:C156"/>
    <mergeCell ref="G156:H156"/>
    <mergeCell ref="I156:J156"/>
    <mergeCell ref="A155:K155"/>
    <mergeCell ref="A153:C153"/>
    <mergeCell ref="G153:H153"/>
    <mergeCell ref="I153:J153"/>
    <mergeCell ref="A154:C154"/>
    <mergeCell ref="G154:H154"/>
    <mergeCell ref="I154:J154"/>
    <mergeCell ref="A160:C160"/>
    <mergeCell ref="G160:H160"/>
    <mergeCell ref="I160:J160"/>
    <mergeCell ref="A159:K159"/>
    <mergeCell ref="A157:C157"/>
    <mergeCell ref="G157:H157"/>
    <mergeCell ref="I157:J157"/>
    <mergeCell ref="A158:C158"/>
    <mergeCell ref="G158:H158"/>
    <mergeCell ref="I158:J158"/>
    <mergeCell ref="A163:C163"/>
    <mergeCell ref="G163:H163"/>
    <mergeCell ref="I163:J163"/>
    <mergeCell ref="A164:C164"/>
    <mergeCell ref="G164:H164"/>
    <mergeCell ref="I164:J164"/>
    <mergeCell ref="A161:C161"/>
    <mergeCell ref="G161:H161"/>
    <mergeCell ref="I161:J161"/>
    <mergeCell ref="A162:C162"/>
    <mergeCell ref="G162:H162"/>
    <mergeCell ref="I162:J162"/>
    <mergeCell ref="A167:C167"/>
    <mergeCell ref="G167:H167"/>
    <mergeCell ref="I167:J167"/>
    <mergeCell ref="A168:C168"/>
    <mergeCell ref="G168:H168"/>
    <mergeCell ref="I168:J168"/>
    <mergeCell ref="A165:C165"/>
    <mergeCell ref="G165:H165"/>
    <mergeCell ref="I165:J165"/>
    <mergeCell ref="A166:C166"/>
    <mergeCell ref="G166:H166"/>
    <mergeCell ref="I166:J166"/>
    <mergeCell ref="A173:C173"/>
    <mergeCell ref="G173:H173"/>
    <mergeCell ref="I173:J173"/>
    <mergeCell ref="A174:C174"/>
    <mergeCell ref="G174:H174"/>
    <mergeCell ref="I174:J174"/>
    <mergeCell ref="A169:C169"/>
    <mergeCell ref="G169:H169"/>
    <mergeCell ref="I169:J169"/>
    <mergeCell ref="A172:K172"/>
    <mergeCell ref="A171:K171"/>
    <mergeCell ref="A177:C177"/>
    <mergeCell ref="G177:H177"/>
    <mergeCell ref="I177:J177"/>
    <mergeCell ref="A178:C178"/>
    <mergeCell ref="G178:H178"/>
    <mergeCell ref="I178:J178"/>
    <mergeCell ref="A175:C175"/>
    <mergeCell ref="G175:H175"/>
    <mergeCell ref="I175:J175"/>
    <mergeCell ref="A176:C176"/>
    <mergeCell ref="G176:H176"/>
    <mergeCell ref="I176:J176"/>
    <mergeCell ref="A181:C181"/>
    <mergeCell ref="G181:H181"/>
    <mergeCell ref="I181:J181"/>
    <mergeCell ref="A182:C182"/>
    <mergeCell ref="G182:H182"/>
    <mergeCell ref="I182:J182"/>
    <mergeCell ref="A179:C179"/>
    <mergeCell ref="G179:H179"/>
    <mergeCell ref="I179:J179"/>
    <mergeCell ref="A180:C180"/>
    <mergeCell ref="G180:H180"/>
    <mergeCell ref="I180:J180"/>
    <mergeCell ref="A185:C185"/>
    <mergeCell ref="G185:H185"/>
    <mergeCell ref="I185:J185"/>
    <mergeCell ref="A186:K186"/>
    <mergeCell ref="A183:C183"/>
    <mergeCell ref="G183:H183"/>
    <mergeCell ref="I183:J183"/>
    <mergeCell ref="A184:C184"/>
    <mergeCell ref="G184:H184"/>
    <mergeCell ref="I184:J184"/>
    <mergeCell ref="A189:C189"/>
    <mergeCell ref="G189:H189"/>
    <mergeCell ref="I189:J189"/>
    <mergeCell ref="A190:K190"/>
    <mergeCell ref="A187:C187"/>
    <mergeCell ref="G187:H187"/>
    <mergeCell ref="I187:J187"/>
    <mergeCell ref="A188:C188"/>
    <mergeCell ref="G188:H188"/>
    <mergeCell ref="I188:J188"/>
    <mergeCell ref="A194:C194"/>
    <mergeCell ref="G194:H194"/>
    <mergeCell ref="I194:J194"/>
    <mergeCell ref="A191:C191"/>
    <mergeCell ref="G191:H191"/>
    <mergeCell ref="I191:J191"/>
    <mergeCell ref="A192:C192"/>
    <mergeCell ref="G192:H192"/>
    <mergeCell ref="I192:J192"/>
    <mergeCell ref="A204:K204"/>
    <mergeCell ref="A203:C203"/>
    <mergeCell ref="G203:H203"/>
    <mergeCell ref="I203:J203"/>
    <mergeCell ref="A202:K202"/>
    <mergeCell ref="A199:C199"/>
    <mergeCell ref="G199:H199"/>
    <mergeCell ref="I199:J199"/>
    <mergeCell ref="G200:H200"/>
    <mergeCell ref="I200:J200"/>
    <mergeCell ref="A207:C207"/>
    <mergeCell ref="G207:H207"/>
    <mergeCell ref="I207:J207"/>
    <mergeCell ref="A208:C208"/>
    <mergeCell ref="G208:H208"/>
    <mergeCell ref="I208:J208"/>
    <mergeCell ref="A205:C205"/>
    <mergeCell ref="G205:H205"/>
    <mergeCell ref="I205:J205"/>
    <mergeCell ref="A206:C206"/>
    <mergeCell ref="G206:H206"/>
    <mergeCell ref="I206:J206"/>
    <mergeCell ref="A211:C211"/>
    <mergeCell ref="G211:H211"/>
    <mergeCell ref="I211:J211"/>
    <mergeCell ref="A212:C212"/>
    <mergeCell ref="G212:H212"/>
    <mergeCell ref="I212:J212"/>
    <mergeCell ref="A209:C209"/>
    <mergeCell ref="G209:H209"/>
    <mergeCell ref="I209:J209"/>
    <mergeCell ref="A210:C210"/>
    <mergeCell ref="G210:H210"/>
    <mergeCell ref="I210:J210"/>
    <mergeCell ref="G215:H215"/>
    <mergeCell ref="I215:J215"/>
    <mergeCell ref="A217:C217"/>
    <mergeCell ref="G217:H217"/>
    <mergeCell ref="I217:J217"/>
    <mergeCell ref="A216:K216"/>
    <mergeCell ref="A213:C213"/>
    <mergeCell ref="G213:H213"/>
    <mergeCell ref="I213:J213"/>
    <mergeCell ref="A214:C214"/>
    <mergeCell ref="G214:H214"/>
    <mergeCell ref="I214:J214"/>
    <mergeCell ref="A220:C220"/>
    <mergeCell ref="G220:H220"/>
    <mergeCell ref="I220:J220"/>
    <mergeCell ref="A221:C221"/>
    <mergeCell ref="G221:H221"/>
    <mergeCell ref="I221:J221"/>
    <mergeCell ref="A218:C218"/>
    <mergeCell ref="G218:H218"/>
    <mergeCell ref="I218:J218"/>
    <mergeCell ref="A219:C219"/>
    <mergeCell ref="G219:H219"/>
    <mergeCell ref="I219:J219"/>
    <mergeCell ref="A224:C224"/>
    <mergeCell ref="G224:H224"/>
    <mergeCell ref="I224:J224"/>
    <mergeCell ref="A225:C225"/>
    <mergeCell ref="G225:H225"/>
    <mergeCell ref="I225:J225"/>
    <mergeCell ref="A222:C222"/>
    <mergeCell ref="G222:H222"/>
    <mergeCell ref="I222:J222"/>
    <mergeCell ref="A223:C223"/>
    <mergeCell ref="G223:H223"/>
    <mergeCell ref="I223:J223"/>
    <mergeCell ref="G228:H228"/>
    <mergeCell ref="I228:J228"/>
    <mergeCell ref="A229:D229"/>
    <mergeCell ref="I229:J229"/>
    <mergeCell ref="A226:C226"/>
    <mergeCell ref="G226:H226"/>
    <mergeCell ref="I226:J226"/>
    <mergeCell ref="G227:H227"/>
    <mergeCell ref="I227:J227"/>
    <mergeCell ref="A234:C234"/>
    <mergeCell ref="G234:H234"/>
    <mergeCell ref="I234:J234"/>
    <mergeCell ref="A235:C235"/>
    <mergeCell ref="G235:H235"/>
    <mergeCell ref="I235:J235"/>
    <mergeCell ref="A232:C232"/>
    <mergeCell ref="G232:H232"/>
    <mergeCell ref="I232:J232"/>
    <mergeCell ref="A233:C233"/>
    <mergeCell ref="G233:H233"/>
    <mergeCell ref="I233:J233"/>
    <mergeCell ref="E232:F232"/>
    <mergeCell ref="A238:C238"/>
    <mergeCell ref="G238:H238"/>
    <mergeCell ref="I238:J238"/>
    <mergeCell ref="A239:C239"/>
    <mergeCell ref="G239:H239"/>
    <mergeCell ref="I239:J239"/>
    <mergeCell ref="A236:C236"/>
    <mergeCell ref="G236:H236"/>
    <mergeCell ref="I236:J236"/>
    <mergeCell ref="A237:C237"/>
    <mergeCell ref="G237:H237"/>
    <mergeCell ref="I237:J237"/>
    <mergeCell ref="A242:C242"/>
    <mergeCell ref="G242:H242"/>
    <mergeCell ref="I242:J242"/>
    <mergeCell ref="A243:C243"/>
    <mergeCell ref="G243:H243"/>
    <mergeCell ref="I243:J243"/>
    <mergeCell ref="A240:C240"/>
    <mergeCell ref="G240:H240"/>
    <mergeCell ref="I240:J240"/>
    <mergeCell ref="A241:C241"/>
    <mergeCell ref="G241:H241"/>
    <mergeCell ref="I241:J241"/>
    <mergeCell ref="A247:C247"/>
    <mergeCell ref="G247:H247"/>
    <mergeCell ref="I247:J247"/>
    <mergeCell ref="A248:K248"/>
    <mergeCell ref="A244:C244"/>
    <mergeCell ref="G244:H244"/>
    <mergeCell ref="I244:J244"/>
    <mergeCell ref="I245:J245"/>
    <mergeCell ref="G245:H245"/>
    <mergeCell ref="I251:J251"/>
    <mergeCell ref="A252:C252"/>
    <mergeCell ref="G252:H252"/>
    <mergeCell ref="I252:J252"/>
    <mergeCell ref="A249:C249"/>
    <mergeCell ref="G249:H249"/>
    <mergeCell ref="I249:J249"/>
    <mergeCell ref="A250:C250"/>
    <mergeCell ref="G250:H250"/>
    <mergeCell ref="I250:J250"/>
    <mergeCell ref="A3:E4"/>
    <mergeCell ref="A5:E5"/>
    <mergeCell ref="A6:E6"/>
    <mergeCell ref="A7:E7"/>
    <mergeCell ref="A8:D8"/>
    <mergeCell ref="G263:H263"/>
    <mergeCell ref="I263:J263"/>
    <mergeCell ref="I264:J264"/>
    <mergeCell ref="A261:C261"/>
    <mergeCell ref="G261:H261"/>
    <mergeCell ref="I261:J261"/>
    <mergeCell ref="A259:C259"/>
    <mergeCell ref="G259:H259"/>
    <mergeCell ref="I259:J259"/>
    <mergeCell ref="A260:C260"/>
    <mergeCell ref="G260:H260"/>
    <mergeCell ref="I260:J260"/>
    <mergeCell ref="A257:C257"/>
    <mergeCell ref="G257:H257"/>
    <mergeCell ref="I257:J257"/>
    <mergeCell ref="A258:C258"/>
    <mergeCell ref="G258:H258"/>
    <mergeCell ref="I258:J258"/>
    <mergeCell ref="A255:C255"/>
    <mergeCell ref="A1:K2"/>
    <mergeCell ref="A91:F91"/>
    <mergeCell ref="G92:H92"/>
    <mergeCell ref="A92:F92"/>
    <mergeCell ref="A68:K68"/>
    <mergeCell ref="A27:K31"/>
    <mergeCell ref="A89:F89"/>
    <mergeCell ref="E70:F70"/>
    <mergeCell ref="G12:K12"/>
    <mergeCell ref="A60:F60"/>
    <mergeCell ref="A48:F48"/>
    <mergeCell ref="A49:K49"/>
    <mergeCell ref="A61:K61"/>
    <mergeCell ref="G67:H67"/>
    <mergeCell ref="A67:F67"/>
    <mergeCell ref="B9:D10"/>
    <mergeCell ref="B11:D12"/>
    <mergeCell ref="E33:F33"/>
    <mergeCell ref="A34:K34"/>
    <mergeCell ref="G9:K9"/>
    <mergeCell ref="G10:K10"/>
    <mergeCell ref="G11:K11"/>
    <mergeCell ref="A90:D90"/>
    <mergeCell ref="A200:F200"/>
    <mergeCell ref="A106:K106"/>
    <mergeCell ref="A144:K144"/>
    <mergeCell ref="A142:K142"/>
    <mergeCell ref="A143:D143"/>
    <mergeCell ref="A170:K170"/>
    <mergeCell ref="A201:K201"/>
    <mergeCell ref="A109:K109"/>
    <mergeCell ref="A126:K126"/>
    <mergeCell ref="A197:C197"/>
    <mergeCell ref="G197:H197"/>
    <mergeCell ref="I197:J197"/>
    <mergeCell ref="A198:C198"/>
    <mergeCell ref="G198:H198"/>
    <mergeCell ref="I198:J198"/>
    <mergeCell ref="A196:C196"/>
    <mergeCell ref="G196:H196"/>
    <mergeCell ref="I196:J196"/>
    <mergeCell ref="A195:K195"/>
    <mergeCell ref="A193:C193"/>
    <mergeCell ref="G193:H193"/>
    <mergeCell ref="I193:J193"/>
    <mergeCell ref="A246:K246"/>
    <mergeCell ref="A262:K262"/>
    <mergeCell ref="A263:D263"/>
    <mergeCell ref="G264:H264"/>
    <mergeCell ref="A264:F264"/>
    <mergeCell ref="A265:K265"/>
    <mergeCell ref="A215:F215"/>
    <mergeCell ref="A227:F227"/>
    <mergeCell ref="A228:F228"/>
    <mergeCell ref="G229:H229"/>
    <mergeCell ref="A230:K230"/>
    <mergeCell ref="A231:K231"/>
    <mergeCell ref="G255:H255"/>
    <mergeCell ref="I255:J255"/>
    <mergeCell ref="A256:C256"/>
    <mergeCell ref="G256:H256"/>
    <mergeCell ref="I256:J256"/>
    <mergeCell ref="G253:H253"/>
    <mergeCell ref="I253:J253"/>
    <mergeCell ref="A254:C254"/>
    <mergeCell ref="G254:H254"/>
    <mergeCell ref="I254:J254"/>
    <mergeCell ref="A251:C251"/>
    <mergeCell ref="G251:H251"/>
  </mergeCells>
  <phoneticPr fontId="3"/>
  <pageMargins left="0.22" right="0.16" top="0.46" bottom="0.16" header="0.4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</vt:lpstr>
      <vt:lpstr>請求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2024-09-14T23:33:43Z</cp:lastPrinted>
  <dcterms:created xsi:type="dcterms:W3CDTF">2024-08-17T04:41:43Z</dcterms:created>
  <dcterms:modified xsi:type="dcterms:W3CDTF">2024-09-14T23:40:56Z</dcterms:modified>
</cp:coreProperties>
</file>