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共有\CSIオカズ\花火\亀岡\"/>
    </mc:Choice>
  </mc:AlternateContent>
  <xr:revisionPtr revIDLastSave="0" documentId="13_ncr:1_{9F7180F6-5EAB-4EBE-8671-4FDA0DC7C0C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請求書" sheetId="3" r:id="rId1"/>
    <sheet name="見積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2" i="4" l="1"/>
  <c r="L231" i="4"/>
  <c r="L230" i="4"/>
  <c r="L229" i="4"/>
  <c r="L228" i="4"/>
  <c r="L227" i="4"/>
  <c r="L226" i="4"/>
  <c r="L225" i="4"/>
  <c r="L224" i="4"/>
  <c r="L223" i="4"/>
  <c r="L233" i="4" s="1"/>
  <c r="J28" i="4" s="1"/>
  <c r="L212" i="4"/>
  <c r="L211" i="4"/>
  <c r="L210" i="4"/>
  <c r="L209" i="4"/>
  <c r="L220" i="4" s="1"/>
  <c r="J27" i="4" s="1"/>
  <c r="L208" i="4"/>
  <c r="L204" i="4"/>
  <c r="L203" i="4"/>
  <c r="L202" i="4"/>
  <c r="L201" i="4"/>
  <c r="L205" i="4" s="1"/>
  <c r="J26" i="4" s="1"/>
  <c r="L195" i="4"/>
  <c r="L194" i="4"/>
  <c r="L193" i="4"/>
  <c r="L192" i="4"/>
  <c r="L191" i="4"/>
  <c r="L190" i="4"/>
  <c r="L189" i="4"/>
  <c r="L188" i="4"/>
  <c r="L187" i="4"/>
  <c r="L186" i="4"/>
  <c r="L185" i="4"/>
  <c r="L184" i="4"/>
  <c r="L183" i="4"/>
  <c r="L182" i="4"/>
  <c r="L181" i="4"/>
  <c r="L180" i="4"/>
  <c r="L179" i="4"/>
  <c r="L197" i="4" s="1"/>
  <c r="J25" i="4" s="1"/>
  <c r="L178" i="4"/>
  <c r="L177" i="4"/>
  <c r="L176" i="4"/>
  <c r="L171" i="4"/>
  <c r="L170" i="4"/>
  <c r="H168" i="4"/>
  <c r="L168" i="4" s="1"/>
  <c r="L172" i="4" s="1"/>
  <c r="J24" i="4" s="1"/>
  <c r="H167" i="4"/>
  <c r="L167" i="4" s="1"/>
  <c r="L166" i="4"/>
  <c r="L165" i="4"/>
  <c r="L164" i="4"/>
  <c r="L163" i="4"/>
  <c r="L162" i="4"/>
  <c r="L161" i="4"/>
  <c r="L160" i="4"/>
  <c r="L159" i="4"/>
  <c r="L158" i="4"/>
  <c r="L157" i="4"/>
  <c r="L156" i="4"/>
  <c r="L155" i="4"/>
  <c r="L154" i="4"/>
  <c r="L153" i="4"/>
  <c r="L152" i="4"/>
  <c r="L151" i="4"/>
  <c r="L150" i="4"/>
  <c r="L149" i="4"/>
  <c r="L148" i="4"/>
  <c r="L147" i="4"/>
  <c r="L146" i="4"/>
  <c r="L145" i="4"/>
  <c r="L144" i="4"/>
  <c r="L143" i="4"/>
  <c r="L142" i="4"/>
  <c r="L141" i="4"/>
  <c r="L135" i="4"/>
  <c r="L136" i="4" s="1"/>
  <c r="J23" i="4" s="1"/>
  <c r="L131" i="4"/>
  <c r="L130" i="4"/>
  <c r="L129" i="4"/>
  <c r="L128" i="4"/>
  <c r="L127" i="4"/>
  <c r="L126" i="4"/>
  <c r="L125" i="4"/>
  <c r="L124" i="4"/>
  <c r="L123" i="4"/>
  <c r="L132" i="4" s="1"/>
  <c r="J22" i="4" s="1"/>
  <c r="L122" i="4"/>
  <c r="L118" i="4"/>
  <c r="L117" i="4"/>
  <c r="L116" i="4"/>
  <c r="L115" i="4"/>
  <c r="L119" i="4" s="1"/>
  <c r="J21" i="4" s="1"/>
  <c r="L110" i="4"/>
  <c r="L108" i="4"/>
  <c r="L107" i="4"/>
  <c r="L106" i="4"/>
  <c r="L105" i="4"/>
  <c r="L104" i="4"/>
  <c r="L103" i="4"/>
  <c r="L102" i="4"/>
  <c r="L101" i="4"/>
  <c r="L111" i="4" s="1"/>
  <c r="J20" i="4" s="1"/>
  <c r="L97" i="4"/>
  <c r="L96" i="4"/>
  <c r="L95" i="4"/>
  <c r="L94" i="4"/>
  <c r="L93" i="4"/>
  <c r="L92" i="4"/>
  <c r="L91" i="4"/>
  <c r="L88" i="4"/>
  <c r="L98" i="4" s="1"/>
  <c r="J19" i="4" s="1"/>
  <c r="L84" i="4"/>
  <c r="L83" i="4"/>
  <c r="L85" i="4" s="1"/>
  <c r="J18" i="4" s="1"/>
  <c r="L78" i="4"/>
  <c r="L77" i="4"/>
  <c r="L76" i="4"/>
  <c r="L75" i="4"/>
  <c r="L74" i="4"/>
  <c r="L73" i="4"/>
  <c r="L72" i="4"/>
  <c r="L71" i="4"/>
  <c r="L70" i="4"/>
  <c r="L69" i="4"/>
  <c r="H67" i="4"/>
  <c r="L66" i="4"/>
  <c r="L65" i="4"/>
  <c r="L64" i="4"/>
  <c r="L63" i="4"/>
  <c r="L67" i="4" s="1"/>
  <c r="H61" i="4"/>
  <c r="L60" i="4"/>
  <c r="L59" i="4"/>
  <c r="L58" i="4"/>
  <c r="L57" i="4"/>
  <c r="L56" i="4"/>
  <c r="L55" i="4"/>
  <c r="L54" i="4"/>
  <c r="L53" i="4"/>
  <c r="L61" i="4" s="1"/>
  <c r="L52" i="4"/>
  <c r="L51" i="4"/>
  <c r="L50" i="4"/>
  <c r="H48" i="4"/>
  <c r="L47" i="4"/>
  <c r="L46" i="4"/>
  <c r="L45" i="4"/>
  <c r="L44" i="4"/>
  <c r="L43" i="4"/>
  <c r="L42" i="4"/>
  <c r="L41" i="4"/>
  <c r="L40" i="4"/>
  <c r="L48" i="4" s="1"/>
  <c r="B28" i="4"/>
  <c r="B27" i="4"/>
  <c r="B26" i="4"/>
  <c r="B25" i="4"/>
  <c r="B24" i="4"/>
  <c r="B23" i="4"/>
  <c r="B22" i="4"/>
  <c r="B21" i="4"/>
  <c r="B20" i="4"/>
  <c r="B19" i="4"/>
  <c r="B18" i="4"/>
  <c r="B17" i="4"/>
  <c r="L68" i="4" l="1"/>
  <c r="L79" i="4" s="1"/>
  <c r="J17" i="4" s="1"/>
  <c r="J29" i="4" s="1"/>
  <c r="J34" i="3"/>
  <c r="J30" i="3"/>
  <c r="J29" i="3"/>
  <c r="B28" i="3"/>
  <c r="B27" i="3"/>
  <c r="B26" i="3"/>
  <c r="B25" i="3"/>
  <c r="B24" i="3"/>
  <c r="B23" i="3"/>
  <c r="B22" i="3"/>
  <c r="B21" i="3"/>
  <c r="B20" i="3"/>
  <c r="B19" i="3"/>
  <c r="B18" i="3"/>
  <c r="L158" i="3"/>
  <c r="B17" i="3"/>
  <c r="H67" i="3"/>
  <c r="L232" i="3"/>
  <c r="L231" i="3"/>
  <c r="L230" i="3"/>
  <c r="L229" i="3"/>
  <c r="L228" i="3"/>
  <c r="L227" i="3"/>
  <c r="L226" i="3"/>
  <c r="L225" i="3"/>
  <c r="L224" i="3"/>
  <c r="L223" i="3"/>
  <c r="L212" i="3"/>
  <c r="L211" i="3"/>
  <c r="L210" i="3"/>
  <c r="L209" i="3"/>
  <c r="L208" i="3"/>
  <c r="L204" i="3"/>
  <c r="L203" i="3"/>
  <c r="L202" i="3"/>
  <c r="L201" i="3"/>
  <c r="L195" i="3"/>
  <c r="L194" i="3"/>
  <c r="L193" i="3"/>
  <c r="L192" i="3"/>
  <c r="L191" i="3"/>
  <c r="L190" i="3"/>
  <c r="L189" i="3"/>
  <c r="L188" i="3"/>
  <c r="L187" i="3"/>
  <c r="L186" i="3"/>
  <c r="L185" i="3"/>
  <c r="L184" i="3"/>
  <c r="L183" i="3"/>
  <c r="L182" i="3"/>
  <c r="L181" i="3"/>
  <c r="L180" i="3"/>
  <c r="L179" i="3"/>
  <c r="L178" i="3"/>
  <c r="L177" i="3"/>
  <c r="L176" i="3"/>
  <c r="L171" i="3"/>
  <c r="L170" i="3"/>
  <c r="H167" i="3"/>
  <c r="L167" i="3" s="1"/>
  <c r="L166" i="3"/>
  <c r="L165" i="3"/>
  <c r="L164" i="3"/>
  <c r="L163" i="3"/>
  <c r="L162" i="3"/>
  <c r="L161" i="3"/>
  <c r="L160" i="3"/>
  <c r="L159" i="3"/>
  <c r="L157" i="3"/>
  <c r="L156" i="3"/>
  <c r="L155" i="3"/>
  <c r="L154" i="3"/>
  <c r="L153" i="3"/>
  <c r="L152" i="3"/>
  <c r="L151" i="3"/>
  <c r="L150" i="3"/>
  <c r="L149" i="3"/>
  <c r="L148" i="3"/>
  <c r="L147" i="3"/>
  <c r="L146" i="3"/>
  <c r="L145" i="3"/>
  <c r="L144" i="3"/>
  <c r="L143" i="3"/>
  <c r="L142" i="3"/>
  <c r="L141" i="3"/>
  <c r="L135" i="3"/>
  <c r="L136" i="3" s="1"/>
  <c r="J23" i="3" s="1"/>
  <c r="L131" i="3"/>
  <c r="L130" i="3"/>
  <c r="L129" i="3"/>
  <c r="L128" i="3"/>
  <c r="L127" i="3"/>
  <c r="L126" i="3"/>
  <c r="L125" i="3"/>
  <c r="L124" i="3"/>
  <c r="L123" i="3"/>
  <c r="L122" i="3"/>
  <c r="L118" i="3"/>
  <c r="L117" i="3"/>
  <c r="L116" i="3"/>
  <c r="L115" i="3"/>
  <c r="L110" i="3"/>
  <c r="L108" i="3"/>
  <c r="L107" i="3"/>
  <c r="L106" i="3"/>
  <c r="L105" i="3"/>
  <c r="L104" i="3"/>
  <c r="L103" i="3"/>
  <c r="L102" i="3"/>
  <c r="L101" i="3"/>
  <c r="L97" i="3"/>
  <c r="L96" i="3"/>
  <c r="L95" i="3"/>
  <c r="L94" i="3"/>
  <c r="L93" i="3"/>
  <c r="L92" i="3"/>
  <c r="L91" i="3"/>
  <c r="L88" i="3"/>
  <c r="L84" i="3"/>
  <c r="L83" i="3"/>
  <c r="L78" i="3"/>
  <c r="L77" i="3"/>
  <c r="L76" i="3"/>
  <c r="L75" i="3"/>
  <c r="L74" i="3"/>
  <c r="L73" i="3"/>
  <c r="L72" i="3"/>
  <c r="L71" i="3"/>
  <c r="L70" i="3"/>
  <c r="L69" i="3"/>
  <c r="L66" i="3"/>
  <c r="L65" i="3"/>
  <c r="L64" i="3"/>
  <c r="L63" i="3"/>
  <c r="H61" i="3"/>
  <c r="L60" i="3"/>
  <c r="L59" i="3"/>
  <c r="L58" i="3"/>
  <c r="L57" i="3"/>
  <c r="L56" i="3"/>
  <c r="L55" i="3"/>
  <c r="L54" i="3"/>
  <c r="L53" i="3"/>
  <c r="L52" i="3"/>
  <c r="L51" i="3"/>
  <c r="L50" i="3"/>
  <c r="H48" i="3"/>
  <c r="L47" i="3"/>
  <c r="L46" i="3"/>
  <c r="L45" i="3"/>
  <c r="L44" i="3"/>
  <c r="L43" i="3"/>
  <c r="L42" i="3"/>
  <c r="L41" i="3"/>
  <c r="L40" i="3"/>
  <c r="J31" i="4" l="1"/>
  <c r="J33" i="4" s="1"/>
  <c r="J30" i="4"/>
  <c r="L85" i="3"/>
  <c r="J18" i="3" s="1"/>
  <c r="L98" i="3"/>
  <c r="L111" i="3"/>
  <c r="J20" i="3" s="1"/>
  <c r="L132" i="3"/>
  <c r="J22" i="3" s="1"/>
  <c r="L233" i="3"/>
  <c r="J28" i="3" s="1"/>
  <c r="L197" i="3"/>
  <c r="J25" i="3" s="1"/>
  <c r="L220" i="3"/>
  <c r="J27" i="3" s="1"/>
  <c r="H168" i="3"/>
  <c r="L168" i="3" s="1"/>
  <c r="L48" i="3"/>
  <c r="L61" i="3"/>
  <c r="L67" i="3"/>
  <c r="L119" i="3"/>
  <c r="J21" i="3" s="1"/>
  <c r="J19" i="3"/>
  <c r="L205" i="3"/>
  <c r="J26" i="3" s="1"/>
  <c r="J35" i="4" l="1"/>
  <c r="C11" i="4" s="1"/>
  <c r="J34" i="4"/>
  <c r="L172" i="3"/>
  <c r="J24" i="3" s="1"/>
  <c r="L68" i="3"/>
  <c r="L79" i="3" l="1"/>
  <c r="J17" i="3" s="1"/>
  <c r="J31" i="3" l="1"/>
  <c r="J33" i="3" s="1"/>
  <c r="J35" i="3" l="1"/>
  <c r="C11" i="3" l="1"/>
</calcChain>
</file>

<file path=xl/sharedStrings.xml><?xml version="1.0" encoding="utf-8"?>
<sst xmlns="http://schemas.openxmlformats.org/spreadsheetml/2006/main" count="921" uniqueCount="236">
  <si>
    <t>①導線対策</t>
    <rPh sb="1" eb="3">
      <t>ドウセン</t>
    </rPh>
    <rPh sb="3" eb="5">
      <t>タイサク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</si>
  <si>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</si>
  <si>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</si>
  <si>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</si>
  <si>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</si>
  <si>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</si>
  <si>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Ｗスチールフェンス（H1200/W400/L2000)</t>
    <phoneticPr fontId="3"/>
  </si>
  <si>
    <t>大津駅</t>
    <rPh sb="0" eb="3">
      <t>オオツエキ</t>
    </rPh>
    <phoneticPr fontId="3"/>
  </si>
  <si>
    <t>膳所駅</t>
    <rPh sb="0" eb="3">
      <t>ゼゼエキ</t>
    </rPh>
    <phoneticPr fontId="3"/>
  </si>
  <si>
    <t>京町３交差点導線閉鎖用</t>
    <rPh sb="0" eb="2">
      <t>キョウマチ</t>
    </rPh>
    <rPh sb="3" eb="6">
      <t>コウサテン</t>
    </rPh>
    <rPh sb="6" eb="8">
      <t>ドウセン</t>
    </rPh>
    <rPh sb="8" eb="10">
      <t>ヘイサ</t>
    </rPh>
    <rPh sb="10" eb="11">
      <t>ヨウ</t>
    </rPh>
    <phoneticPr fontId="3"/>
  </si>
  <si>
    <t>島の関交差点導線閉鎖及び導線構築用</t>
    <rPh sb="0" eb="1">
      <t>シマ</t>
    </rPh>
    <rPh sb="2" eb="3">
      <t>セキ</t>
    </rPh>
    <rPh sb="3" eb="6">
      <t>コウサテン</t>
    </rPh>
    <rPh sb="6" eb="8">
      <t>ドウセン</t>
    </rPh>
    <rPh sb="8" eb="10">
      <t>ヘイサ</t>
    </rPh>
    <rPh sb="10" eb="11">
      <t>オヨ</t>
    </rPh>
    <rPh sb="12" eb="14">
      <t>ドウセン</t>
    </rPh>
    <rPh sb="14" eb="16">
      <t>コウチク</t>
    </rPh>
    <rPh sb="16" eb="17">
      <t>ヨウ</t>
    </rPh>
    <phoneticPr fontId="3"/>
  </si>
  <si>
    <t>草津帰帆南橋南詰交差点乱横断防止用Ｗスチールフェンス</t>
    <rPh sb="0" eb="2">
      <t>クサツ</t>
    </rPh>
    <rPh sb="2" eb="4">
      <t>キハン</t>
    </rPh>
    <rPh sb="4" eb="5">
      <t>ミナミ</t>
    </rPh>
    <rPh sb="5" eb="6">
      <t>バシ</t>
    </rPh>
    <rPh sb="6" eb="7">
      <t>ミナミ</t>
    </rPh>
    <rPh sb="7" eb="8">
      <t>ツメ</t>
    </rPh>
    <rPh sb="8" eb="10">
      <t>コウサ</t>
    </rPh>
    <rPh sb="10" eb="11">
      <t>テン</t>
    </rPh>
    <rPh sb="11" eb="12">
      <t>ラン</t>
    </rPh>
    <rPh sb="12" eb="14">
      <t>オウダン</t>
    </rPh>
    <rPh sb="14" eb="16">
      <t>ボウシ</t>
    </rPh>
    <rPh sb="16" eb="17">
      <t>ヨウ</t>
    </rPh>
    <phoneticPr fontId="3"/>
  </si>
  <si>
    <t>なぎさ通り導線構築用Ｗスチールフェンス</t>
    <rPh sb="3" eb="4">
      <t>ドオ</t>
    </rPh>
    <rPh sb="5" eb="7">
      <t>ドウセン</t>
    </rPh>
    <rPh sb="7" eb="10">
      <t>コウチクヨウ</t>
    </rPh>
    <phoneticPr fontId="3"/>
  </si>
  <si>
    <t>県庁～島の関交差点Ｗスチールフェンス</t>
    <rPh sb="0" eb="2">
      <t>ケンチョウ</t>
    </rPh>
    <rPh sb="3" eb="4">
      <t>シマ</t>
    </rPh>
    <rPh sb="5" eb="6">
      <t>セキ</t>
    </rPh>
    <rPh sb="6" eb="8">
      <t>コウサ</t>
    </rPh>
    <rPh sb="8" eb="9">
      <t>テン</t>
    </rPh>
    <phoneticPr fontId="3"/>
  </si>
  <si>
    <t>打出浜絞り込み</t>
    <rPh sb="0" eb="3">
      <t>ウチデハマ</t>
    </rPh>
    <rPh sb="3" eb="4">
      <t>シボ</t>
    </rPh>
    <rPh sb="5" eb="6">
      <t>コ</t>
    </rPh>
    <phoneticPr fontId="3"/>
  </si>
  <si>
    <t>上記輸送費</t>
    <rPh sb="0" eb="2">
      <t>ジョウキ</t>
    </rPh>
    <rPh sb="2" eb="5">
      <t>ユソウヒ</t>
    </rPh>
    <phoneticPr fontId="3"/>
  </si>
  <si>
    <t>台</t>
    <rPh sb="0" eb="1">
      <t>ダイ</t>
    </rPh>
    <phoneticPr fontId="3"/>
  </si>
  <si>
    <t>仮設人員費</t>
    <rPh sb="0" eb="2">
      <t>カセツ</t>
    </rPh>
    <rPh sb="2" eb="4">
      <t>ジンイン</t>
    </rPh>
    <rPh sb="4" eb="5">
      <t>ヒ</t>
    </rPh>
    <phoneticPr fontId="3"/>
  </si>
  <si>
    <t>②水際対策</t>
    <rPh sb="1" eb="3">
      <t>ミズギワ</t>
    </rPh>
    <rPh sb="3" eb="5">
      <t>タイサク</t>
    </rPh>
    <phoneticPr fontId="3"/>
  </si>
  <si>
    <t>水際対策</t>
    <rPh sb="0" eb="1">
      <t>ミズ</t>
    </rPh>
    <rPh sb="1" eb="2">
      <t>キワ</t>
    </rPh>
    <rPh sb="2" eb="4">
      <t>タイサク</t>
    </rPh>
    <phoneticPr fontId="3"/>
  </si>
  <si>
    <t>単管ロープ</t>
    <rPh sb="0" eb="2">
      <t>タンカン</t>
    </rPh>
    <phoneticPr fontId="3"/>
  </si>
  <si>
    <t>輸送費（2台分）</t>
    <rPh sb="0" eb="3">
      <t>ユソウヒ</t>
    </rPh>
    <rPh sb="5" eb="6">
      <t>ダイ</t>
    </rPh>
    <rPh sb="6" eb="7">
      <t>ブン</t>
    </rPh>
    <phoneticPr fontId="3"/>
  </si>
  <si>
    <t>③進入・立ち止り防止対策</t>
    <rPh sb="1" eb="3">
      <t>シンニュウ</t>
    </rPh>
    <rPh sb="4" eb="5">
      <t>タ</t>
    </rPh>
    <rPh sb="6" eb="7">
      <t>ドマ</t>
    </rPh>
    <rPh sb="8" eb="10">
      <t>ボウシ</t>
    </rPh>
    <rPh sb="10" eb="12">
      <t>タイサク</t>
    </rPh>
    <phoneticPr fontId="3"/>
  </si>
  <si>
    <t>帰帆南橋目隠し設置</t>
    <rPh sb="0" eb="2">
      <t>キハン</t>
    </rPh>
    <rPh sb="2" eb="3">
      <t>ミナミ</t>
    </rPh>
    <rPh sb="3" eb="4">
      <t>バシ</t>
    </rPh>
    <rPh sb="4" eb="6">
      <t>メカク</t>
    </rPh>
    <rPh sb="7" eb="9">
      <t>セッチ</t>
    </rPh>
    <phoneticPr fontId="3"/>
  </si>
  <si>
    <t>浜大津アーカス導線構築フェンス</t>
    <rPh sb="0" eb="3">
      <t>ハマオオツ</t>
    </rPh>
    <rPh sb="7" eb="9">
      <t>ドウセン</t>
    </rPh>
    <rPh sb="9" eb="11">
      <t>コウチク</t>
    </rPh>
    <phoneticPr fontId="3"/>
  </si>
  <si>
    <t>H１800</t>
    <phoneticPr fontId="3"/>
  </si>
  <si>
    <t>帰帆南橋～草津本部までの階段部敷き鉄板</t>
    <rPh sb="0" eb="2">
      <t>キハン</t>
    </rPh>
    <rPh sb="2" eb="3">
      <t>ミナミ</t>
    </rPh>
    <rPh sb="3" eb="4">
      <t>バシ</t>
    </rPh>
    <rPh sb="5" eb="7">
      <t>クサツ</t>
    </rPh>
    <rPh sb="7" eb="9">
      <t>ホンブ</t>
    </rPh>
    <rPh sb="12" eb="14">
      <t>カイダン</t>
    </rPh>
    <rPh sb="14" eb="15">
      <t>ブ</t>
    </rPh>
    <rPh sb="15" eb="16">
      <t>シ</t>
    </rPh>
    <rPh sb="17" eb="19">
      <t>テッパン</t>
    </rPh>
    <phoneticPr fontId="3"/>
  </si>
  <si>
    <t>1.8×3.6×25mm</t>
    <phoneticPr fontId="3"/>
  </si>
  <si>
    <t>本部前関係車両駐車場区分フェンス（プラ柵）</t>
    <rPh sb="0" eb="2">
      <t>ホンブ</t>
    </rPh>
    <rPh sb="2" eb="3">
      <t>マエ</t>
    </rPh>
    <rPh sb="3" eb="5">
      <t>カンケイ</t>
    </rPh>
    <rPh sb="5" eb="7">
      <t>シャリョウ</t>
    </rPh>
    <rPh sb="7" eb="10">
      <t>チュウシャジョウ</t>
    </rPh>
    <rPh sb="10" eb="12">
      <t>クブン</t>
    </rPh>
    <rPh sb="19" eb="20">
      <t>サク</t>
    </rPh>
    <phoneticPr fontId="3"/>
  </si>
  <si>
    <t>Ｈ1,000</t>
    <phoneticPr fontId="3"/>
  </si>
  <si>
    <t>Ｈ=1800</t>
    <phoneticPr fontId="3"/>
  </si>
  <si>
    <t>なぎさ通り・公園分離柵目隠し対策</t>
    <rPh sb="3" eb="4">
      <t>ドオ</t>
    </rPh>
    <rPh sb="6" eb="8">
      <t>コウエン</t>
    </rPh>
    <rPh sb="8" eb="10">
      <t>ブンリ</t>
    </rPh>
    <rPh sb="10" eb="11">
      <t>サク</t>
    </rPh>
    <rPh sb="11" eb="13">
      <t>メカク</t>
    </rPh>
    <rPh sb="14" eb="16">
      <t>タイサク</t>
    </rPh>
    <phoneticPr fontId="3"/>
  </si>
  <si>
    <t>Ｈ=3,000～4,000</t>
    <phoneticPr fontId="3"/>
  </si>
  <si>
    <t>往復</t>
    <rPh sb="0" eb="2">
      <t>オウフク</t>
    </rPh>
    <phoneticPr fontId="3"/>
  </si>
  <si>
    <t>⑤出入口対策</t>
    <rPh sb="1" eb="4">
      <t>デイリグチ</t>
    </rPh>
    <rPh sb="4" eb="6">
      <t>タイサク</t>
    </rPh>
    <phoneticPr fontId="3"/>
  </si>
  <si>
    <t>出入口照明対策（バッテリー式LEＤ）</t>
    <rPh sb="0" eb="3">
      <t>デイリグチ</t>
    </rPh>
    <rPh sb="3" eb="5">
      <t>ショウメイ</t>
    </rPh>
    <rPh sb="5" eb="7">
      <t>タイサク</t>
    </rPh>
    <rPh sb="13" eb="14">
      <t>シキ</t>
    </rPh>
    <phoneticPr fontId="3"/>
  </si>
  <si>
    <t>⑥照明対策</t>
    <rPh sb="1" eb="3">
      <t>ショウメイ</t>
    </rPh>
    <rPh sb="3" eb="5">
      <t>タイサク</t>
    </rPh>
    <phoneticPr fontId="3"/>
  </si>
  <si>
    <t>輸送費（3台分）</t>
    <rPh sb="0" eb="3">
      <t>ユソウヒ</t>
    </rPh>
    <rPh sb="5" eb="6">
      <t>ダイ</t>
    </rPh>
    <rPh sb="6" eb="7">
      <t>ブン</t>
    </rPh>
    <phoneticPr fontId="3"/>
  </si>
  <si>
    <t>画像記録</t>
    <rPh sb="0" eb="2">
      <t>ガゾウ</t>
    </rPh>
    <rPh sb="2" eb="4">
      <t>キロク</t>
    </rPh>
    <phoneticPr fontId="3"/>
  </si>
  <si>
    <t>プロカメラマン</t>
    <phoneticPr fontId="3"/>
  </si>
  <si>
    <t>⑨案内、警備使用サイン関係</t>
    <rPh sb="1" eb="3">
      <t>アンナイ</t>
    </rPh>
    <rPh sb="4" eb="6">
      <t>ケイビ</t>
    </rPh>
    <rPh sb="6" eb="8">
      <t>シヨウ</t>
    </rPh>
    <rPh sb="11" eb="13">
      <t>カンケイ</t>
    </rPh>
    <phoneticPr fontId="3"/>
  </si>
  <si>
    <t>大津駅前往復両面自立式（Ｈ3000）</t>
    <rPh sb="0" eb="2">
      <t>オオツ</t>
    </rPh>
    <rPh sb="2" eb="4">
      <t>エキマエ</t>
    </rPh>
    <rPh sb="4" eb="6">
      <t>オウフク</t>
    </rPh>
    <rPh sb="6" eb="8">
      <t>リョウメン</t>
    </rPh>
    <rPh sb="8" eb="10">
      <t>ジリツ</t>
    </rPh>
    <rPh sb="10" eb="11">
      <t>シキ</t>
    </rPh>
    <phoneticPr fontId="3"/>
  </si>
  <si>
    <t>島の関西交差点片面自立式（Ｈ3000）</t>
    <rPh sb="0" eb="1">
      <t>シマ</t>
    </rPh>
    <rPh sb="2" eb="3">
      <t>セキ</t>
    </rPh>
    <rPh sb="3" eb="4">
      <t>ニシ</t>
    </rPh>
    <rPh sb="4" eb="7">
      <t>コウサテン</t>
    </rPh>
    <rPh sb="7" eb="9">
      <t>カタメン</t>
    </rPh>
    <rPh sb="9" eb="11">
      <t>ジリツ</t>
    </rPh>
    <rPh sb="11" eb="12">
      <t>シキ</t>
    </rPh>
    <phoneticPr fontId="3"/>
  </si>
  <si>
    <t>島の関交差点南側（分断中）片面自立式（Ｈ3000）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ブンダン</t>
    </rPh>
    <rPh sb="11" eb="12">
      <t>チュウ</t>
    </rPh>
    <phoneticPr fontId="3"/>
  </si>
  <si>
    <t>ｈ1800×ｗ900</t>
    <phoneticPr fontId="3"/>
  </si>
  <si>
    <t>⑩車両進入対策</t>
    <rPh sb="1" eb="3">
      <t>シャリョウ</t>
    </rPh>
    <rPh sb="3" eb="5">
      <t>シンニュウ</t>
    </rPh>
    <rPh sb="5" eb="7">
      <t>タイサク</t>
    </rPh>
    <phoneticPr fontId="3"/>
  </si>
  <si>
    <t>クッションドラム</t>
    <phoneticPr fontId="3"/>
  </si>
  <si>
    <t>小　　計①</t>
    <rPh sb="0" eb="1">
      <t>ショウ</t>
    </rPh>
    <rPh sb="3" eb="4">
      <t>ケイ</t>
    </rPh>
    <phoneticPr fontId="3"/>
  </si>
  <si>
    <t>小　　計②</t>
    <rPh sb="0" eb="1">
      <t>ショウ</t>
    </rPh>
    <rPh sb="3" eb="4">
      <t>ケイ</t>
    </rPh>
    <phoneticPr fontId="3"/>
  </si>
  <si>
    <t>調整</t>
    <rPh sb="0" eb="2">
      <t>チョウセイ</t>
    </rPh>
    <phoneticPr fontId="3"/>
  </si>
  <si>
    <t>差引小計</t>
    <rPh sb="0" eb="2">
      <t>サシヒキ</t>
    </rPh>
    <rPh sb="2" eb="4">
      <t>ショウケイ</t>
    </rPh>
    <phoneticPr fontId="3"/>
  </si>
  <si>
    <t>消費税</t>
    <rPh sb="0" eb="3">
      <t>ショウヒゼイ</t>
    </rPh>
    <phoneticPr fontId="3"/>
  </si>
  <si>
    <t>合　　計</t>
    <rPh sb="0" eb="1">
      <t>ア</t>
    </rPh>
    <rPh sb="3" eb="4">
      <t>ケイ</t>
    </rPh>
    <phoneticPr fontId="3"/>
  </si>
  <si>
    <t>浜大津アーカス県有地目隠し</t>
    <rPh sb="0" eb="3">
      <t>ハマオオツ</t>
    </rPh>
    <rPh sb="7" eb="10">
      <t>ケンユウチ</t>
    </rPh>
    <rPh sb="10" eb="12">
      <t>メカク</t>
    </rPh>
    <phoneticPr fontId="2"/>
  </si>
  <si>
    <t>Ｈ3,000</t>
    <phoneticPr fontId="2"/>
  </si>
  <si>
    <t>島の関西～市民会館前（有料通路観覧禁止）（Ｈ3000）</t>
    <rPh sb="0" eb="1">
      <t>シマ</t>
    </rPh>
    <rPh sb="2" eb="3">
      <t>セキ</t>
    </rPh>
    <rPh sb="3" eb="4">
      <t>ニシ</t>
    </rPh>
    <rPh sb="5" eb="7">
      <t>シミン</t>
    </rPh>
    <rPh sb="7" eb="9">
      <t>カイカン</t>
    </rPh>
    <rPh sb="9" eb="10">
      <t>マエ</t>
    </rPh>
    <rPh sb="11" eb="13">
      <t>ユウリョウ</t>
    </rPh>
    <rPh sb="13" eb="15">
      <t>ツウロ</t>
    </rPh>
    <rPh sb="15" eb="17">
      <t>カンラン</t>
    </rPh>
    <rPh sb="17" eb="19">
      <t>キンシ</t>
    </rPh>
    <phoneticPr fontId="2"/>
  </si>
  <si>
    <t>スーパーメガホン</t>
    <phoneticPr fontId="2"/>
  </si>
  <si>
    <t>浜大津周辺</t>
    <rPh sb="0" eb="3">
      <t>ハマオオツ</t>
    </rPh>
    <rPh sb="3" eb="5">
      <t>シュウヘン</t>
    </rPh>
    <phoneticPr fontId="3"/>
  </si>
  <si>
    <t>膳所駅橋上同線構築及び南口閉鎖</t>
    <rPh sb="0" eb="3">
      <t>ゼゼエキ</t>
    </rPh>
    <rPh sb="3" eb="5">
      <t>キョウジョウ</t>
    </rPh>
    <rPh sb="5" eb="7">
      <t>ドウセン</t>
    </rPh>
    <rPh sb="7" eb="9">
      <t>コウチク</t>
    </rPh>
    <rPh sb="9" eb="10">
      <t>オヨ</t>
    </rPh>
    <rPh sb="11" eb="13">
      <t>ミナミグチ</t>
    </rPh>
    <rPh sb="13" eb="15">
      <t>ヘイサ</t>
    </rPh>
    <phoneticPr fontId="2"/>
  </si>
  <si>
    <t>島ノ関交差点南側（京阪乗車導線）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ケイハン</t>
    </rPh>
    <rPh sb="11" eb="13">
      <t>ジョウシャ</t>
    </rPh>
    <rPh sb="13" eb="15">
      <t>ドウセン</t>
    </rPh>
    <phoneticPr fontId="2"/>
  </si>
  <si>
    <t>湖南地区閉鎖用</t>
    <rPh sb="0" eb="2">
      <t>コナン</t>
    </rPh>
    <rPh sb="2" eb="4">
      <t>チク</t>
    </rPh>
    <rPh sb="4" eb="6">
      <t>ヘイサ</t>
    </rPh>
    <rPh sb="6" eb="7">
      <t>ヨウ</t>
    </rPh>
    <phoneticPr fontId="2"/>
  </si>
  <si>
    <t>本</t>
    <rPh sb="0" eb="1">
      <t>ホン</t>
    </rPh>
    <phoneticPr fontId="2"/>
  </si>
  <si>
    <t>イレクターフェンス（H1200/L1800)</t>
    <phoneticPr fontId="2"/>
  </si>
  <si>
    <t>プラスチックフェンス（H1000/L1000)</t>
    <phoneticPr fontId="2"/>
  </si>
  <si>
    <t>打出浜～島ノ関膨らみ防止</t>
    <rPh sb="0" eb="3">
      <t>ウチデハマ</t>
    </rPh>
    <rPh sb="4" eb="5">
      <t>シマ</t>
    </rPh>
    <rPh sb="6" eb="7">
      <t>セキ</t>
    </rPh>
    <rPh sb="7" eb="8">
      <t>フク</t>
    </rPh>
    <rPh sb="10" eb="12">
      <t>ボウシ</t>
    </rPh>
    <phoneticPr fontId="2"/>
  </si>
  <si>
    <t>湖畔橋目隠し設置</t>
    <rPh sb="0" eb="2">
      <t>コハン</t>
    </rPh>
    <rPh sb="2" eb="3">
      <t>バシ</t>
    </rPh>
    <rPh sb="3" eb="5">
      <t>メカク</t>
    </rPh>
    <rPh sb="6" eb="8">
      <t>セッチ</t>
    </rPh>
    <phoneticPr fontId="3"/>
  </si>
  <si>
    <t>⑦広報記録・情報</t>
    <rPh sb="1" eb="3">
      <t>コウホウ</t>
    </rPh>
    <rPh sb="3" eb="5">
      <t>キロク</t>
    </rPh>
    <rPh sb="6" eb="8">
      <t>ジョウホウ</t>
    </rPh>
    <phoneticPr fontId="3"/>
  </si>
  <si>
    <t>におの浜進入対策（Ｗ1800×Ｈ1800フェンス）</t>
    <rPh sb="3" eb="4">
      <t>ハマ</t>
    </rPh>
    <rPh sb="4" eb="6">
      <t>シンニュウ</t>
    </rPh>
    <rPh sb="6" eb="8">
      <t>タイサク</t>
    </rPh>
    <phoneticPr fontId="2"/>
  </si>
  <si>
    <t>におの浜侵入対策（プラスチックフェンス）</t>
    <rPh sb="3" eb="4">
      <t>ハマ</t>
    </rPh>
    <rPh sb="4" eb="6">
      <t>シンニュウ</t>
    </rPh>
    <rPh sb="6" eb="8">
      <t>タイサク</t>
    </rPh>
    <phoneticPr fontId="2"/>
  </si>
  <si>
    <t>膳所駅南口閉鎖</t>
    <rPh sb="0" eb="2">
      <t>ゼゼ</t>
    </rPh>
    <rPh sb="2" eb="3">
      <t>エキ</t>
    </rPh>
    <rPh sb="3" eb="5">
      <t>ミナミグチ</t>
    </rPh>
    <rPh sb="5" eb="7">
      <t>ヘイサ</t>
    </rPh>
    <phoneticPr fontId="3"/>
  </si>
  <si>
    <t>Ｗスチールフェンス合計…①</t>
    <rPh sb="9" eb="11">
      <t>スウリョウゴウケイ</t>
    </rPh>
    <phoneticPr fontId="3"/>
  </si>
  <si>
    <t>イレクターフェンス合計…②</t>
    <rPh sb="9" eb="11">
      <t>ゴウケイ</t>
    </rPh>
    <phoneticPr fontId="2"/>
  </si>
  <si>
    <t>プラスチックフェンス合計…③</t>
    <rPh sb="10" eb="12">
      <t>ゴウケイ</t>
    </rPh>
    <phoneticPr fontId="2"/>
  </si>
  <si>
    <t>①＋②＋③</t>
    <phoneticPr fontId="2"/>
  </si>
  <si>
    <t>車両侵入阻止機材（３交差点）</t>
    <rPh sb="0" eb="2">
      <t>シャリョウ</t>
    </rPh>
    <rPh sb="2" eb="4">
      <t>シンニュウ</t>
    </rPh>
    <rPh sb="4" eb="6">
      <t>ソシ</t>
    </rPh>
    <rPh sb="6" eb="8">
      <t>キザイ</t>
    </rPh>
    <rPh sb="10" eb="13">
      <t>コウサテン</t>
    </rPh>
    <phoneticPr fontId="3"/>
  </si>
  <si>
    <t>輸送及び設置回収</t>
    <rPh sb="0" eb="2">
      <t>ユソウ</t>
    </rPh>
    <rPh sb="2" eb="3">
      <t>オヨ</t>
    </rPh>
    <rPh sb="4" eb="6">
      <t>セッチ</t>
    </rPh>
    <rPh sb="6" eb="8">
      <t>カイシュウ</t>
    </rPh>
    <phoneticPr fontId="3"/>
  </si>
  <si>
    <t>ウエイト</t>
    <phoneticPr fontId="3"/>
  </si>
  <si>
    <t>25㎏</t>
    <phoneticPr fontId="2"/>
  </si>
  <si>
    <t>におの浜エリア方向案内</t>
    <rPh sb="3" eb="4">
      <t>ハマ</t>
    </rPh>
    <rPh sb="7" eb="9">
      <t>ホウコウ</t>
    </rPh>
    <rPh sb="9" eb="11">
      <t>アンナイ</t>
    </rPh>
    <phoneticPr fontId="3"/>
  </si>
  <si>
    <t>終了時湖岸からの導線閉鎖（閉鎖）（Ｈ3000）</t>
    <rPh sb="0" eb="3">
      <t>シュウリョウジ</t>
    </rPh>
    <rPh sb="3" eb="5">
      <t>コガン</t>
    </rPh>
    <rPh sb="8" eb="10">
      <t>ドウセン</t>
    </rPh>
    <rPh sb="10" eb="12">
      <t>ヘイサ</t>
    </rPh>
    <rPh sb="13" eb="15">
      <t>ヘイサ</t>
    </rPh>
    <phoneticPr fontId="3"/>
  </si>
  <si>
    <t>車両テラスター（高所６灯式）市民会館前２台・浜大津２台・びわ湖ホール西側１台・ＩＪエリア１台）</t>
    <rPh sb="0" eb="2">
      <t>シャリョウ</t>
    </rPh>
    <rPh sb="8" eb="10">
      <t>コウショ</t>
    </rPh>
    <rPh sb="11" eb="12">
      <t>トウ</t>
    </rPh>
    <rPh sb="12" eb="13">
      <t>シキ</t>
    </rPh>
    <rPh sb="14" eb="16">
      <t>シミン</t>
    </rPh>
    <rPh sb="16" eb="18">
      <t>カイカン</t>
    </rPh>
    <rPh sb="18" eb="19">
      <t>マエ</t>
    </rPh>
    <rPh sb="20" eb="21">
      <t>ダイ</t>
    </rPh>
    <rPh sb="22" eb="25">
      <t>ハマオオツ</t>
    </rPh>
    <rPh sb="26" eb="27">
      <t>ダイ</t>
    </rPh>
    <rPh sb="30" eb="31">
      <t>コ</t>
    </rPh>
    <rPh sb="34" eb="36">
      <t>ニシガワ</t>
    </rPh>
    <rPh sb="37" eb="38">
      <t>ダイ</t>
    </rPh>
    <rPh sb="45" eb="46">
      <t>ダイ</t>
    </rPh>
    <phoneticPr fontId="3"/>
  </si>
  <si>
    <t>島の関西交差点　有料観覧席専用通路（トラスゲート）</t>
    <rPh sb="0" eb="1">
      <t>シマ</t>
    </rPh>
    <rPh sb="2" eb="3">
      <t>セキ</t>
    </rPh>
    <rPh sb="3" eb="4">
      <t>ニシ</t>
    </rPh>
    <rPh sb="4" eb="7">
      <t>コウサテン</t>
    </rPh>
    <rPh sb="8" eb="10">
      <t>ユウリョウ</t>
    </rPh>
    <rPh sb="10" eb="13">
      <t>カンランセキ</t>
    </rPh>
    <rPh sb="13" eb="15">
      <t>センヨウ</t>
    </rPh>
    <rPh sb="15" eb="17">
      <t>ツウロ</t>
    </rPh>
    <phoneticPr fontId="3"/>
  </si>
  <si>
    <t>山中越え及び比叡平入口コーン及び南志賀ランプ西法乗寺前</t>
    <rPh sb="0" eb="3">
      <t>ヤマナカコ</t>
    </rPh>
    <rPh sb="4" eb="5">
      <t>オヨ</t>
    </rPh>
    <rPh sb="6" eb="9">
      <t>ヒエイダイラ</t>
    </rPh>
    <rPh sb="9" eb="11">
      <t>イリグチ</t>
    </rPh>
    <rPh sb="14" eb="15">
      <t>オヨ</t>
    </rPh>
    <rPh sb="16" eb="17">
      <t>ミナミ</t>
    </rPh>
    <rPh sb="17" eb="19">
      <t>シガ</t>
    </rPh>
    <rPh sb="22" eb="23">
      <t>ニシ</t>
    </rPh>
    <rPh sb="23" eb="24">
      <t>ホウ</t>
    </rPh>
    <rPh sb="24" eb="25">
      <t>ジョウ</t>
    </rPh>
    <rPh sb="25" eb="27">
      <t>テラマエ</t>
    </rPh>
    <phoneticPr fontId="3"/>
  </si>
  <si>
    <t>帰帆島外周路村岡通信建設及び志賀マリン前</t>
    <rPh sb="0" eb="2">
      <t>キハン</t>
    </rPh>
    <rPh sb="2" eb="3">
      <t>トウ</t>
    </rPh>
    <rPh sb="3" eb="5">
      <t>ガイシュウ</t>
    </rPh>
    <rPh sb="5" eb="6">
      <t>ロ</t>
    </rPh>
    <rPh sb="6" eb="8">
      <t>ムラオカ</t>
    </rPh>
    <rPh sb="8" eb="10">
      <t>ツウシン</t>
    </rPh>
    <rPh sb="10" eb="12">
      <t>ケンセツ</t>
    </rPh>
    <rPh sb="12" eb="13">
      <t>オヨ</t>
    </rPh>
    <rPh sb="14" eb="16">
      <t>シガ</t>
    </rPh>
    <rPh sb="19" eb="20">
      <t>マエ</t>
    </rPh>
    <phoneticPr fontId="3"/>
  </si>
  <si>
    <t>2ｋ×2ｋ</t>
    <phoneticPr fontId="3"/>
  </si>
  <si>
    <t>大津駅案内テント（四方幕）テーブル・イス・発電機・電気工事含む</t>
    <rPh sb="0" eb="3">
      <t>オオツエキ</t>
    </rPh>
    <rPh sb="3" eb="5">
      <t>アンナイ</t>
    </rPh>
    <rPh sb="9" eb="11">
      <t>シホウ</t>
    </rPh>
    <rPh sb="11" eb="12">
      <t>マク</t>
    </rPh>
    <rPh sb="21" eb="24">
      <t>ハツデンキ</t>
    </rPh>
    <rPh sb="25" eb="27">
      <t>デンキ</t>
    </rPh>
    <rPh sb="27" eb="29">
      <t>コウジ</t>
    </rPh>
    <rPh sb="29" eb="30">
      <t>フク</t>
    </rPh>
    <phoneticPr fontId="3"/>
  </si>
  <si>
    <t>膳所駅前案内テント</t>
    <rPh sb="0" eb="3">
      <t>ゼゼエキ</t>
    </rPh>
    <rPh sb="3" eb="4">
      <t>マエ</t>
    </rPh>
    <rPh sb="4" eb="6">
      <t>アンナイ</t>
    </rPh>
    <phoneticPr fontId="2"/>
  </si>
  <si>
    <t>大津駅前タワー横休憩テント（四方幕）テーブル・イス・発電機・電気工事含む</t>
    <rPh sb="0" eb="2">
      <t>オオツ</t>
    </rPh>
    <rPh sb="2" eb="4">
      <t>エキマエ</t>
    </rPh>
    <rPh sb="7" eb="8">
      <t>ヨコ</t>
    </rPh>
    <rPh sb="8" eb="10">
      <t>キュウケイ</t>
    </rPh>
    <phoneticPr fontId="2"/>
  </si>
  <si>
    <t>浜大津タワー横休憩テント（四方幕）テーブル・イス・発電機・電気工事含む</t>
    <rPh sb="0" eb="3">
      <t>ハマオオツ</t>
    </rPh>
    <rPh sb="6" eb="7">
      <t>ヨコ</t>
    </rPh>
    <rPh sb="7" eb="9">
      <t>キュウケイ</t>
    </rPh>
    <phoneticPr fontId="2"/>
  </si>
  <si>
    <t>市民会館周辺用　熱中症対策用どぶ付け及びペットボトル（200本）</t>
    <rPh sb="0" eb="2">
      <t>シミン</t>
    </rPh>
    <rPh sb="2" eb="4">
      <t>カイカン</t>
    </rPh>
    <rPh sb="4" eb="6">
      <t>シュウヘン</t>
    </rPh>
    <rPh sb="6" eb="7">
      <t>ヨウ</t>
    </rPh>
    <rPh sb="8" eb="10">
      <t>ネッチュウ</t>
    </rPh>
    <rPh sb="10" eb="11">
      <t>ショウ</t>
    </rPh>
    <rPh sb="11" eb="14">
      <t>タイサクヨウ</t>
    </rPh>
    <rPh sb="16" eb="17">
      <t>ヅ</t>
    </rPh>
    <rPh sb="18" eb="19">
      <t>オヨ</t>
    </rPh>
    <rPh sb="30" eb="31">
      <t>ポン</t>
    </rPh>
    <phoneticPr fontId="2"/>
  </si>
  <si>
    <t>びわ湖ホール周辺用　熱中症対策用どぶ付け及びペットボトル（200本）</t>
    <rPh sb="2" eb="3">
      <t>コ</t>
    </rPh>
    <rPh sb="6" eb="8">
      <t>シュウヘン</t>
    </rPh>
    <rPh sb="8" eb="9">
      <t>ヨウ</t>
    </rPh>
    <rPh sb="10" eb="12">
      <t>ネッチュウ</t>
    </rPh>
    <rPh sb="12" eb="13">
      <t>ショウ</t>
    </rPh>
    <rPh sb="13" eb="16">
      <t>タイサクヨウ</t>
    </rPh>
    <rPh sb="18" eb="19">
      <t>ヅ</t>
    </rPh>
    <rPh sb="20" eb="21">
      <t>オヨ</t>
    </rPh>
    <rPh sb="32" eb="33">
      <t>ポン</t>
    </rPh>
    <phoneticPr fontId="2"/>
  </si>
  <si>
    <t>膳所駅周辺用　熱中症対策用どぶ付け及びペットボトル（200本）</t>
    <rPh sb="0" eb="3">
      <t>ゼゼエキ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</si>
  <si>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浜大津周辺用　熱中症対策用どぶ付け及びペットボトル（200本）</t>
    <rPh sb="0" eb="3">
      <t>ハマオオツ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</si>
  <si>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⑪熱中症対策</t>
    <rPh sb="1" eb="3">
      <t>ネッチュウ</t>
    </rPh>
    <rPh sb="3" eb="4">
      <t>ショウ</t>
    </rPh>
    <rPh sb="4" eb="6">
      <t>タイサク</t>
    </rPh>
    <phoneticPr fontId="3"/>
  </si>
  <si>
    <t>タンク仕様</t>
    <rPh sb="3" eb="5">
      <t>シヨウ</t>
    </rPh>
    <phoneticPr fontId="3"/>
  </si>
  <si>
    <t>発電機</t>
    <rPh sb="0" eb="3">
      <t>ハツデンキ</t>
    </rPh>
    <phoneticPr fontId="3"/>
  </si>
  <si>
    <t>2.4KVA</t>
    <phoneticPr fontId="3"/>
  </si>
  <si>
    <t>運搬費</t>
    <rPh sb="0" eb="2">
      <t>ウンパン</t>
    </rPh>
    <rPh sb="2" eb="3">
      <t>ヒ</t>
    </rPh>
    <phoneticPr fontId="3"/>
  </si>
  <si>
    <t>管理費</t>
    <rPh sb="0" eb="3">
      <t>カンリヒ</t>
    </rPh>
    <phoneticPr fontId="3"/>
  </si>
  <si>
    <t>ポリタンク18L</t>
    <phoneticPr fontId="2"/>
  </si>
  <si>
    <t>琵琶湖文化館前車道境界（３段パネルフェンス）</t>
    <rPh sb="0" eb="3">
      <t>ビワコ</t>
    </rPh>
    <rPh sb="3" eb="6">
      <t>ブンカカン</t>
    </rPh>
    <rPh sb="6" eb="7">
      <t>マエ</t>
    </rPh>
    <phoneticPr fontId="2"/>
  </si>
  <si>
    <t>琵琶湖文化館分離柵目隠し対策</t>
    <phoneticPr fontId="2"/>
  </si>
  <si>
    <t>H2000～2100</t>
    <phoneticPr fontId="2"/>
  </si>
  <si>
    <t>運営・警備本部仮囲い</t>
    <rPh sb="0" eb="2">
      <t>ウンエイ</t>
    </rPh>
    <rPh sb="3" eb="5">
      <t>ケイビ</t>
    </rPh>
    <rPh sb="5" eb="7">
      <t>ホンブ</t>
    </rPh>
    <rPh sb="7" eb="8">
      <t>カリ</t>
    </rPh>
    <rPh sb="8" eb="9">
      <t>カコ</t>
    </rPh>
    <phoneticPr fontId="3"/>
  </si>
  <si>
    <t>浜大津</t>
    <rPh sb="0" eb="3">
      <t>ハマオオツ</t>
    </rPh>
    <phoneticPr fontId="3"/>
  </si>
  <si>
    <t>スポットクーラー（運営本部）</t>
    <rPh sb="9" eb="11">
      <t>ウンエイ</t>
    </rPh>
    <rPh sb="11" eb="13">
      <t>ホンブ</t>
    </rPh>
    <phoneticPr fontId="2"/>
  </si>
  <si>
    <t>100Ｗ</t>
    <phoneticPr fontId="2"/>
  </si>
  <si>
    <t>ＬＥＤ滞留防止照明（なぎさ通り、市民会館東側Ｔ字路）発電機込み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8">
      <t>シミン</t>
    </rPh>
    <rPh sb="18" eb="20">
      <t>カイカン</t>
    </rPh>
    <rPh sb="20" eb="21">
      <t>ヒガシ</t>
    </rPh>
    <rPh sb="21" eb="22">
      <t>ガワ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</si>
  <si>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ＬＥＤ滞留防止照明（なぎさ通り、島の関からのＴ字路）発電機込み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7">
      <t>シマ</t>
    </rPh>
    <rPh sb="18" eb="19">
      <t>セキ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</si>
  <si>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ＬＥＤ滞留防止照明（なぎさ通り、ロイホからのＴ字路）発電機込み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23" eb="25">
      <t>ジロ</t>
    </rPh>
    <rPh sb="26" eb="29">
      <t>ハツデンキ</t>
    </rPh>
    <rPh sb="29" eb="30">
      <t>コ</t>
    </rPh>
    <phoneticPr fontId="2"/>
  </si>
  <si>
    <t>ＬＥＤ浜大津シンボル緑地導線照明</t>
    <rPh sb="3" eb="6">
      <t>ハマオオツ</t>
    </rPh>
    <rPh sb="10" eb="12">
      <t>リョクチ</t>
    </rPh>
    <rPh sb="12" eb="14">
      <t>ドウセン</t>
    </rPh>
    <rPh sb="14" eb="16">
      <t>ショウメイ</t>
    </rPh>
    <phoneticPr fontId="2"/>
  </si>
  <si>
    <t>50Ｗ</t>
    <phoneticPr fontId="2"/>
  </si>
  <si>
    <t>ＬＥＤ膳所駅タワーからの導線照明</t>
    <rPh sb="3" eb="6">
      <t>ゼゼエキ</t>
    </rPh>
    <rPh sb="12" eb="14">
      <t>ドウセン</t>
    </rPh>
    <rPh sb="14" eb="16">
      <t>ショウメイ</t>
    </rPh>
    <phoneticPr fontId="2"/>
  </si>
  <si>
    <t>80Ｗ</t>
    <phoneticPr fontId="2"/>
  </si>
  <si>
    <t>⑧規制・駐車対策</t>
    <rPh sb="1" eb="3">
      <t>キセイ</t>
    </rPh>
    <rPh sb="4" eb="6">
      <t>チュウシャ</t>
    </rPh>
    <rPh sb="6" eb="8">
      <t>タイサク</t>
    </rPh>
    <phoneticPr fontId="3"/>
  </si>
  <si>
    <t>OH!Me大津テラス北西信号交差点スチールフェンス</t>
    <rPh sb="5" eb="7">
      <t>オオツ</t>
    </rPh>
    <rPh sb="10" eb="12">
      <t>ホクセイ</t>
    </rPh>
    <rPh sb="12" eb="14">
      <t>シンゴウ</t>
    </rPh>
    <rPh sb="14" eb="17">
      <t>コウサテン</t>
    </rPh>
    <phoneticPr fontId="3"/>
  </si>
  <si>
    <t>アヤハ東</t>
    <rPh sb="3" eb="4">
      <t>ヒガシ</t>
    </rPh>
    <phoneticPr fontId="3"/>
  </si>
  <si>
    <t>OH!Me大津テラス北側交差点スチールフェンス（川を挟んだ東側）</t>
    <rPh sb="5" eb="7">
      <t>オオツ</t>
    </rPh>
    <rPh sb="10" eb="12">
      <t>キタガワ</t>
    </rPh>
    <rPh sb="12" eb="15">
      <t>コウサテン</t>
    </rPh>
    <rPh sb="24" eb="25">
      <t>カワ</t>
    </rPh>
    <rPh sb="26" eb="27">
      <t>ハサ</t>
    </rPh>
    <rPh sb="29" eb="31">
      <t>ヒガシガワ</t>
    </rPh>
    <phoneticPr fontId="3"/>
  </si>
  <si>
    <t>OH!Me大津テラス北側交差点スチールフェンス（川を挟んだ西側）</t>
    <rPh sb="5" eb="7">
      <t>オオツ</t>
    </rPh>
    <rPh sb="10" eb="12">
      <t>キタガワ</t>
    </rPh>
    <rPh sb="12" eb="15">
      <t>コウサテン</t>
    </rPh>
    <rPh sb="24" eb="25">
      <t>カワ</t>
    </rPh>
    <rPh sb="26" eb="27">
      <t>ハサ</t>
    </rPh>
    <rPh sb="29" eb="31">
      <t>ニシガワ</t>
    </rPh>
    <phoneticPr fontId="3"/>
  </si>
  <si>
    <t>ルネ大津南西Ｔ字路</t>
    <rPh sb="2" eb="4">
      <t>オオツ</t>
    </rPh>
    <rPh sb="4" eb="6">
      <t>ナンセイ</t>
    </rPh>
    <rPh sb="7" eb="8">
      <t>ジ</t>
    </rPh>
    <rPh sb="8" eb="9">
      <t>ロ</t>
    </rPh>
    <phoneticPr fontId="2"/>
  </si>
  <si>
    <t>浜大津アーカス西側道路</t>
    <rPh sb="0" eb="3">
      <t>ハマオオツ</t>
    </rPh>
    <rPh sb="7" eb="9">
      <t>ニシガワ</t>
    </rPh>
    <rPh sb="9" eb="11">
      <t>ドウロ</t>
    </rPh>
    <phoneticPr fontId="2"/>
  </si>
  <si>
    <t>Ｈ1800</t>
    <phoneticPr fontId="2"/>
  </si>
  <si>
    <t>ピアザ前なぎさ通り歩道・車道境界目隠し対策</t>
    <rPh sb="3" eb="4">
      <t>マエ</t>
    </rPh>
    <rPh sb="7" eb="8">
      <t>ドオ</t>
    </rPh>
    <rPh sb="9" eb="11">
      <t>ホドウ</t>
    </rPh>
    <rPh sb="12" eb="14">
      <t>シャドウ</t>
    </rPh>
    <rPh sb="14" eb="16">
      <t>キョウカイ</t>
    </rPh>
    <rPh sb="16" eb="17">
      <t>メ</t>
    </rPh>
    <rPh sb="17" eb="18">
      <t>カク</t>
    </rPh>
    <rPh sb="19" eb="21">
      <t>タイサク</t>
    </rPh>
    <phoneticPr fontId="3"/>
  </si>
  <si>
    <t>トラス取り付けサイン</t>
    <rPh sb="3" eb="4">
      <t>ト</t>
    </rPh>
    <rPh sb="5" eb="6">
      <t>ツ</t>
    </rPh>
    <phoneticPr fontId="3"/>
  </si>
  <si>
    <t>規制標識甲賀署、守山署、草津署規制標識引取り返却）</t>
    <rPh sb="0" eb="2">
      <t>キセイ</t>
    </rPh>
    <rPh sb="2" eb="4">
      <t>ヒョウシキ</t>
    </rPh>
    <rPh sb="4" eb="6">
      <t>コウガ</t>
    </rPh>
    <rPh sb="6" eb="7">
      <t>ショ</t>
    </rPh>
    <rPh sb="8" eb="11">
      <t>モリヤマショ</t>
    </rPh>
    <rPh sb="12" eb="15">
      <t>クサツショ</t>
    </rPh>
    <rPh sb="15" eb="17">
      <t>キセイ</t>
    </rPh>
    <rPh sb="17" eb="19">
      <t>ヒョウシキ</t>
    </rPh>
    <rPh sb="19" eb="21">
      <t>ヒキト</t>
    </rPh>
    <rPh sb="22" eb="24">
      <t>ヘンキャク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</si>
  <si>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</si>
  <si>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島の関西交差点～市民会館前までの分離用</t>
    <rPh sb="0" eb="1">
      <t>シマ</t>
    </rPh>
    <rPh sb="2" eb="3">
      <t>セキ</t>
    </rPh>
    <rPh sb="3" eb="4">
      <t>ニシ</t>
    </rPh>
    <rPh sb="4" eb="7">
      <t>コウサテン</t>
    </rPh>
    <rPh sb="8" eb="10">
      <t>シミン</t>
    </rPh>
    <rPh sb="10" eb="12">
      <t>カイカン</t>
    </rPh>
    <rPh sb="12" eb="13">
      <t>マエ</t>
    </rPh>
    <rPh sb="16" eb="18">
      <t>ブンリ</t>
    </rPh>
    <rPh sb="18" eb="19">
      <t>ヨウ</t>
    </rPh>
    <phoneticPr fontId="3"/>
  </si>
  <si>
    <t>なぎさ通り導線誘導用（市民会館～びわ湖文化館交差店）</t>
    <rPh sb="3" eb="4">
      <t>ドオ</t>
    </rPh>
    <rPh sb="5" eb="7">
      <t>ドウセン</t>
    </rPh>
    <rPh sb="7" eb="9">
      <t>ユウドウ</t>
    </rPh>
    <rPh sb="9" eb="10">
      <t>ヨウ</t>
    </rPh>
    <rPh sb="11" eb="13">
      <t>シミン</t>
    </rPh>
    <rPh sb="13" eb="15">
      <t>カイカン</t>
    </rPh>
    <rPh sb="18" eb="19">
      <t>コ</t>
    </rPh>
    <rPh sb="19" eb="22">
      <t>ブンカカン</t>
    </rPh>
    <rPh sb="22" eb="24">
      <t>コウサ</t>
    </rPh>
    <rPh sb="24" eb="25">
      <t>テン</t>
    </rPh>
    <phoneticPr fontId="3"/>
  </si>
  <si>
    <t>本部前関係者駐車場区分用</t>
    <rPh sb="0" eb="2">
      <t>ホンブ</t>
    </rPh>
    <rPh sb="2" eb="3">
      <t>マエ</t>
    </rPh>
    <rPh sb="3" eb="6">
      <t>カンケイシャ</t>
    </rPh>
    <rPh sb="6" eb="9">
      <t>チュウシャジョウ</t>
    </rPh>
    <rPh sb="9" eb="11">
      <t>クブン</t>
    </rPh>
    <rPh sb="11" eb="12">
      <t>ヨウ</t>
    </rPh>
    <phoneticPr fontId="3"/>
  </si>
  <si>
    <t>④市民会館前エリア～ルネ大津前周辺雑踏対策</t>
    <rPh sb="1" eb="3">
      <t>シミン</t>
    </rPh>
    <rPh sb="3" eb="5">
      <t>カイカン</t>
    </rPh>
    <rPh sb="5" eb="6">
      <t>マエ</t>
    </rPh>
    <rPh sb="12" eb="14">
      <t>オオツ</t>
    </rPh>
    <rPh sb="14" eb="15">
      <t>マエ</t>
    </rPh>
    <rPh sb="15" eb="17">
      <t>シュウヘン</t>
    </rPh>
    <rPh sb="17" eb="19">
      <t>ザットウ</t>
    </rPh>
    <rPh sb="19" eb="21">
      <t>タイサク</t>
    </rPh>
    <phoneticPr fontId="3"/>
  </si>
  <si>
    <t>なぎさ通り歩道・車道境界フェンス（３段パネルフェンス）</t>
    <rPh sb="3" eb="4">
      <t>ドオ</t>
    </rPh>
    <rPh sb="5" eb="7">
      <t>ホドウ</t>
    </rPh>
    <rPh sb="8" eb="10">
      <t>シャドウ</t>
    </rPh>
    <rPh sb="10" eb="12">
      <t>キョウカイ</t>
    </rPh>
    <rPh sb="17" eb="19">
      <t>サンダン</t>
    </rPh>
    <phoneticPr fontId="3"/>
  </si>
  <si>
    <t>ここは有料観覧席（自立）</t>
    <rPh sb="3" eb="5">
      <t>ユウリョウ</t>
    </rPh>
    <rPh sb="5" eb="8">
      <t>カンランセキ</t>
    </rPh>
    <rPh sb="9" eb="11">
      <t>ジリツ</t>
    </rPh>
    <phoneticPr fontId="2"/>
  </si>
  <si>
    <t>1400×600</t>
    <phoneticPr fontId="2"/>
  </si>
  <si>
    <t>音響タワー</t>
    <rPh sb="0" eb="2">
      <t>オンキョウ</t>
    </rPh>
    <phoneticPr fontId="2"/>
  </si>
  <si>
    <t>朝日が丘住宅地、逢坂保育園</t>
    <rPh sb="0" eb="2">
      <t>アサヒ</t>
    </rPh>
    <rPh sb="3" eb="4">
      <t>オカ</t>
    </rPh>
    <rPh sb="4" eb="7">
      <t>ジュウタクチ</t>
    </rPh>
    <rPh sb="8" eb="13">
      <t>オウサカホイクエン</t>
    </rPh>
    <phoneticPr fontId="3"/>
  </si>
  <si>
    <t>施工時警備員（7月25日～8月15日）22日×3</t>
    <rPh sb="0" eb="3">
      <t>セコウジ</t>
    </rPh>
    <rPh sb="3" eb="6">
      <t>ケイビイン</t>
    </rPh>
    <rPh sb="8" eb="9">
      <t>ガツ</t>
    </rPh>
    <rPh sb="11" eb="12">
      <t>ヒ</t>
    </rPh>
    <rPh sb="14" eb="15">
      <t>ガツ</t>
    </rPh>
    <rPh sb="17" eb="18">
      <t>ヒ</t>
    </rPh>
    <rPh sb="21" eb="22">
      <t>ヒ</t>
    </rPh>
    <phoneticPr fontId="2"/>
  </si>
  <si>
    <t>ロードーコーン（ヘビーコーン）</t>
    <phoneticPr fontId="2"/>
  </si>
  <si>
    <t>びわ湖浜大津駅前交差点</t>
    <rPh sb="2" eb="11">
      <t>コハマオオツエキマエコウサテン</t>
    </rPh>
    <phoneticPr fontId="2"/>
  </si>
  <si>
    <t>浜大津港口交差点（右左折閉鎖・本線閉鎖）</t>
    <rPh sb="0" eb="3">
      <t>ハマオオツ</t>
    </rPh>
    <rPh sb="3" eb="5">
      <t>コウグチ</t>
    </rPh>
    <rPh sb="5" eb="8">
      <t>コウサテン</t>
    </rPh>
    <rPh sb="9" eb="12">
      <t>ウサセツ</t>
    </rPh>
    <rPh sb="12" eb="14">
      <t>ヘイサ</t>
    </rPh>
    <rPh sb="15" eb="17">
      <t>ホンセン</t>
    </rPh>
    <rPh sb="17" eb="19">
      <t>ヘイサ</t>
    </rPh>
    <phoneticPr fontId="2"/>
  </si>
  <si>
    <t>島の関西交差点（右左折閉鎖）</t>
    <rPh sb="0" eb="1">
      <t>シマ</t>
    </rPh>
    <rPh sb="2" eb="4">
      <t>セキニシ</t>
    </rPh>
    <rPh sb="4" eb="7">
      <t>コウサテン</t>
    </rPh>
    <rPh sb="8" eb="13">
      <t>ウサセツヘイサ</t>
    </rPh>
    <phoneticPr fontId="2"/>
  </si>
  <si>
    <t>打出浜交差点（右左折閉鎖）</t>
    <rPh sb="0" eb="6">
      <t>ウチデハマコウサテン</t>
    </rPh>
    <rPh sb="7" eb="12">
      <t>ウサセツヘイサ</t>
    </rPh>
    <phoneticPr fontId="2"/>
  </si>
  <si>
    <t>ＮＨＫ前交差点（湖岸方向右折閉鎖）</t>
    <rPh sb="3" eb="7">
      <t>マエコウサテン</t>
    </rPh>
    <rPh sb="8" eb="10">
      <t>コガン</t>
    </rPh>
    <rPh sb="10" eb="12">
      <t>ホウコウ</t>
    </rPh>
    <rPh sb="12" eb="16">
      <t>ウセツヘイサ</t>
    </rPh>
    <phoneticPr fontId="2"/>
  </si>
  <si>
    <t>石場電停前交差点（湖岸方向右折閉鎖）</t>
    <rPh sb="0" eb="5">
      <t>イシバデンテイマエ</t>
    </rPh>
    <rPh sb="5" eb="8">
      <t>コウサテン</t>
    </rPh>
    <rPh sb="9" eb="13">
      <t>コガンホウコウ</t>
    </rPh>
    <rPh sb="13" eb="15">
      <t>ウセツ</t>
    </rPh>
    <rPh sb="15" eb="17">
      <t>ヘイサ</t>
    </rPh>
    <phoneticPr fontId="2"/>
  </si>
  <si>
    <t>浜大津アーカス前交差点（左折閉鎖）</t>
    <rPh sb="0" eb="3">
      <t>ハマオオツ</t>
    </rPh>
    <rPh sb="7" eb="8">
      <t>マエ</t>
    </rPh>
    <rPh sb="8" eb="11">
      <t>コウサテン</t>
    </rPh>
    <rPh sb="12" eb="16">
      <t>サセツヘイサ</t>
    </rPh>
    <phoneticPr fontId="2"/>
  </si>
  <si>
    <t>大津警察署前交差点（湖岸方向右折閉鎖、緊急時用）</t>
    <rPh sb="0" eb="6">
      <t>オオツケイサツショマエ</t>
    </rPh>
    <rPh sb="6" eb="9">
      <t>コウサテン</t>
    </rPh>
    <rPh sb="10" eb="14">
      <t>コガンホウコウ</t>
    </rPh>
    <rPh sb="14" eb="18">
      <t>ウセツヘイサ</t>
    </rPh>
    <rPh sb="19" eb="23">
      <t>キンキュウジヨウ</t>
    </rPh>
    <phoneticPr fontId="2"/>
  </si>
  <si>
    <t>におの浜2丁目交差点（湖岸方向右折閉鎖、緊急時用）</t>
    <rPh sb="3" eb="4">
      <t>ハマ</t>
    </rPh>
    <rPh sb="5" eb="7">
      <t>チョウメ</t>
    </rPh>
    <rPh sb="7" eb="10">
      <t>コウサテン</t>
    </rPh>
    <phoneticPr fontId="2"/>
  </si>
  <si>
    <t>におの浜3丁目交差点（湖岸方向右折閉鎖、緊急時用）</t>
    <rPh sb="3" eb="4">
      <t>ハマ</t>
    </rPh>
    <rPh sb="5" eb="10">
      <t>チョウメコウサテン</t>
    </rPh>
    <phoneticPr fontId="2"/>
  </si>
  <si>
    <t>におの浜4丁目交差点（湖岸方向右折閉鎖、緊急時用）</t>
    <rPh sb="3" eb="4">
      <t>ハマ</t>
    </rPh>
    <rPh sb="5" eb="10">
      <t>チョウメコウサテン</t>
    </rPh>
    <phoneticPr fontId="2"/>
  </si>
  <si>
    <t>由美浜交差点（湖岸方向右折閉鎖、緊急時用）</t>
    <rPh sb="0" eb="3">
      <t>ユミハマ</t>
    </rPh>
    <rPh sb="3" eb="6">
      <t>コウサテン</t>
    </rPh>
    <phoneticPr fontId="2"/>
  </si>
  <si>
    <t>水再生センター周回路（駐車禁止対策）、出口閉鎖用</t>
    <rPh sb="0" eb="3">
      <t>ミズサイセイ</t>
    </rPh>
    <rPh sb="7" eb="10">
      <t>シュウカイロ</t>
    </rPh>
    <rPh sb="11" eb="17">
      <t>チュウシャキンシタイサク</t>
    </rPh>
    <rPh sb="19" eb="21">
      <t>デグチ</t>
    </rPh>
    <rPh sb="21" eb="23">
      <t>ヘイサ</t>
    </rPh>
    <rPh sb="23" eb="24">
      <t>ヨウ</t>
    </rPh>
    <phoneticPr fontId="2"/>
  </si>
  <si>
    <t>近江大橋西詰（緊急時閉鎖用）</t>
    <rPh sb="0" eb="4">
      <t>オウミオオハシ</t>
    </rPh>
    <rPh sb="4" eb="6">
      <t>ニシツメ</t>
    </rPh>
    <rPh sb="7" eb="10">
      <t>キンキュウジ</t>
    </rPh>
    <rPh sb="10" eb="12">
      <t>ヘイサ</t>
    </rPh>
    <rPh sb="12" eb="13">
      <t>ヨウ</t>
    </rPh>
    <phoneticPr fontId="2"/>
  </si>
  <si>
    <t>本宮2丁目南交差点（緊急時用）</t>
    <rPh sb="0" eb="2">
      <t>モトミヤ</t>
    </rPh>
    <rPh sb="3" eb="5">
      <t>チョウメ</t>
    </rPh>
    <rPh sb="5" eb="6">
      <t>ミナミ</t>
    </rPh>
    <rPh sb="6" eb="9">
      <t>コウサテン</t>
    </rPh>
    <rPh sb="10" eb="14">
      <t>キンキュウジヨウ</t>
    </rPh>
    <phoneticPr fontId="2"/>
  </si>
  <si>
    <t>帰帆南橋南詰交差点から周回路</t>
    <rPh sb="0" eb="4">
      <t>キハンミナミバシ</t>
    </rPh>
    <rPh sb="4" eb="9">
      <t>ミナミツメコウサテン</t>
    </rPh>
    <rPh sb="11" eb="14">
      <t>シュウカイロ</t>
    </rPh>
    <phoneticPr fontId="3"/>
  </si>
  <si>
    <t>帰帆北橋北詰交差点東側農道</t>
    <rPh sb="0" eb="4">
      <t>キハンキタバシ</t>
    </rPh>
    <rPh sb="4" eb="9">
      <t>キタツメコウサテン</t>
    </rPh>
    <rPh sb="9" eb="11">
      <t>ヒガシガワ</t>
    </rPh>
    <rPh sb="11" eb="13">
      <t>ノウドウ</t>
    </rPh>
    <phoneticPr fontId="2"/>
  </si>
  <si>
    <t>帰帆島公園駐車場使用分</t>
    <rPh sb="0" eb="3">
      <t>キハントウ</t>
    </rPh>
    <rPh sb="3" eb="5">
      <t>コウエン</t>
    </rPh>
    <rPh sb="5" eb="8">
      <t>チュウシャジョウ</t>
    </rPh>
    <rPh sb="8" eb="11">
      <t>シヨウブン</t>
    </rPh>
    <phoneticPr fontId="2"/>
  </si>
  <si>
    <t>帰帆島湖岸緑地P!南素掘り溝ライン</t>
    <rPh sb="0" eb="3">
      <t>キハントウ</t>
    </rPh>
    <rPh sb="3" eb="7">
      <t>コガンリョクチ</t>
    </rPh>
    <rPh sb="9" eb="10">
      <t>ミナミ</t>
    </rPh>
    <rPh sb="10" eb="12">
      <t>スボ</t>
    </rPh>
    <rPh sb="13" eb="14">
      <t>ミゾ</t>
    </rPh>
    <phoneticPr fontId="2"/>
  </si>
  <si>
    <t>帰帆北橋北詰～湖岸下笠間ビワイチ拡幅部1600ｍ</t>
    <rPh sb="0" eb="2">
      <t>キハン</t>
    </rPh>
    <rPh sb="2" eb="4">
      <t>キタハシ</t>
    </rPh>
    <rPh sb="4" eb="6">
      <t>キタヅメ</t>
    </rPh>
    <rPh sb="7" eb="9">
      <t>コガン</t>
    </rPh>
    <rPh sb="9" eb="10">
      <t>シタ</t>
    </rPh>
    <rPh sb="10" eb="12">
      <t>カサマ</t>
    </rPh>
    <rPh sb="16" eb="18">
      <t>カクフク</t>
    </rPh>
    <rPh sb="18" eb="19">
      <t>ブ</t>
    </rPh>
    <phoneticPr fontId="2"/>
  </si>
  <si>
    <t>北山田～メロン街道交差点680ｍ往復</t>
    <rPh sb="0" eb="3">
      <t>キタヤマダ</t>
    </rPh>
    <rPh sb="7" eb="9">
      <t>カイドウ</t>
    </rPh>
    <rPh sb="9" eb="12">
      <t>コウサテン</t>
    </rPh>
    <rPh sb="16" eb="18">
      <t>オウフク</t>
    </rPh>
    <phoneticPr fontId="2"/>
  </si>
  <si>
    <t>湖岸下笠～メロン街道交差点780ｍ往復</t>
    <rPh sb="0" eb="4">
      <t>コガンシモガサ</t>
    </rPh>
    <rPh sb="8" eb="10">
      <t>カイドウ</t>
    </rPh>
    <rPh sb="10" eb="13">
      <t>コウサテン</t>
    </rPh>
    <rPh sb="17" eb="19">
      <t>オウフク</t>
    </rPh>
    <phoneticPr fontId="2"/>
  </si>
  <si>
    <t>コーン小計①</t>
    <rPh sb="3" eb="5">
      <t>ショウケイ</t>
    </rPh>
    <phoneticPr fontId="2"/>
  </si>
  <si>
    <t>コーン小計②</t>
    <rPh sb="3" eb="5">
      <t>ショウケイ</t>
    </rPh>
    <phoneticPr fontId="2"/>
  </si>
  <si>
    <t>予備30</t>
    <rPh sb="0" eb="2">
      <t>ヨビ</t>
    </rPh>
    <phoneticPr fontId="2"/>
  </si>
  <si>
    <t>コーン小計①＋コーン小計②</t>
    <rPh sb="3" eb="5">
      <t>ショウケイ</t>
    </rPh>
    <rPh sb="10" eb="12">
      <t>ショウケイ</t>
    </rPh>
    <phoneticPr fontId="2"/>
  </si>
  <si>
    <t>湖西バイパス（路肩注意）</t>
    <rPh sb="0" eb="2">
      <t>コセイ</t>
    </rPh>
    <rPh sb="7" eb="9">
      <t>ロカタ</t>
    </rPh>
    <rPh sb="9" eb="11">
      <t>チュウイ</t>
    </rPh>
    <phoneticPr fontId="2"/>
  </si>
  <si>
    <t>（立入禁止）郵便局前道路</t>
    <rPh sb="1" eb="5">
      <t>タチイリキンシ</t>
    </rPh>
    <rPh sb="6" eb="9">
      <t>ユウビンキョク</t>
    </rPh>
    <rPh sb="9" eb="10">
      <t>マエ</t>
    </rPh>
    <rPh sb="10" eb="12">
      <t>ドウロ</t>
    </rPh>
    <phoneticPr fontId="2"/>
  </si>
  <si>
    <t>ｈ1400×ｗ300</t>
    <phoneticPr fontId="2"/>
  </si>
  <si>
    <t>駐車禁止（市民会館前）</t>
    <rPh sb="0" eb="4">
      <t>チュウシャキンシ</t>
    </rPh>
    <rPh sb="5" eb="10">
      <t>シミンカイカンマエ</t>
    </rPh>
    <phoneticPr fontId="3"/>
  </si>
  <si>
    <t>プラカード（電車道）御幸町（大津駅・上栄町）</t>
    <rPh sb="6" eb="9">
      <t>デンシャミチ</t>
    </rPh>
    <rPh sb="10" eb="13">
      <t>ミユキチョウ</t>
    </rPh>
    <rPh sb="14" eb="17">
      <t>オオツエキ</t>
    </rPh>
    <rPh sb="18" eb="20">
      <t>カミサカエ</t>
    </rPh>
    <rPh sb="20" eb="21">
      <t>チョウ</t>
    </rPh>
    <phoneticPr fontId="2"/>
  </si>
  <si>
    <t>プラカード（電車道）春日町（大津駅）</t>
    <rPh sb="6" eb="9">
      <t>デンシャミチ</t>
    </rPh>
    <rPh sb="10" eb="13">
      <t>カスガチョウ</t>
    </rPh>
    <rPh sb="14" eb="17">
      <t>オオツエキ</t>
    </rPh>
    <phoneticPr fontId="2"/>
  </si>
  <si>
    <t>プラカード（電車道）京町1丁目南（大津駅）</t>
    <rPh sb="6" eb="9">
      <t>デンシャミチ</t>
    </rPh>
    <rPh sb="10" eb="12">
      <t>キョウマチ</t>
    </rPh>
    <rPh sb="13" eb="15">
      <t>チョウメ</t>
    </rPh>
    <rPh sb="15" eb="16">
      <t>ミナミ</t>
    </rPh>
    <rPh sb="17" eb="20">
      <t>オオツエキ</t>
    </rPh>
    <phoneticPr fontId="2"/>
  </si>
  <si>
    <t>プラカード（電車道）京町1丁目（大津駅）</t>
    <rPh sb="6" eb="9">
      <t>デンシャミチ</t>
    </rPh>
    <rPh sb="10" eb="12">
      <t>キョウマチ</t>
    </rPh>
    <rPh sb="13" eb="15">
      <t>チョウメ</t>
    </rPh>
    <phoneticPr fontId="2"/>
  </si>
  <si>
    <t>プラカード（電車道）中央1丁目（大津駅）</t>
    <rPh sb="6" eb="9">
      <t>デンシャミチ</t>
    </rPh>
    <rPh sb="10" eb="12">
      <t>チュウオウ</t>
    </rPh>
    <rPh sb="13" eb="15">
      <t>チョウメ</t>
    </rPh>
    <phoneticPr fontId="2"/>
  </si>
  <si>
    <t>プラカード（電車道）浜大津1丁目（大津駅）</t>
    <rPh sb="6" eb="9">
      <t>デンシャミチ</t>
    </rPh>
    <rPh sb="10" eb="13">
      <t>ハマオオツ</t>
    </rPh>
    <rPh sb="14" eb="16">
      <t>チョウメ</t>
    </rPh>
    <phoneticPr fontId="2"/>
  </si>
  <si>
    <t>輸送設置撤去費</t>
    <rPh sb="0" eb="2">
      <t>ユソウ</t>
    </rPh>
    <rPh sb="2" eb="4">
      <t>セッチ</t>
    </rPh>
    <rPh sb="4" eb="6">
      <t>テッキョ</t>
    </rPh>
    <rPh sb="6" eb="7">
      <t>ヒ</t>
    </rPh>
    <phoneticPr fontId="3"/>
  </si>
  <si>
    <t>JR踏切列車増発のため踏切通行困難</t>
    <rPh sb="2" eb="4">
      <t>フミキリ</t>
    </rPh>
    <rPh sb="4" eb="8">
      <t>レッシャゾウハツ</t>
    </rPh>
    <rPh sb="11" eb="15">
      <t>フミキリツウコウ</t>
    </rPh>
    <rPh sb="15" eb="17">
      <t>コンナン</t>
    </rPh>
    <phoneticPr fontId="2"/>
  </si>
  <si>
    <t>警備用</t>
    <rPh sb="0" eb="3">
      <t>ケイビヨウ</t>
    </rPh>
    <phoneticPr fontId="2"/>
  </si>
  <si>
    <t>フォークリフト</t>
    <phoneticPr fontId="2"/>
  </si>
  <si>
    <t>2.5t</t>
    <phoneticPr fontId="2"/>
  </si>
  <si>
    <t>タワー音響                                                    大津駅・膳所駅・島の関西交差点・市民会館前・浜大津地下駐上・びわ湖ホール東・びわ湖ホール西側</t>
    <rPh sb="3" eb="5">
      <t>オンキョウ</t>
    </rPh>
    <rPh sb="57" eb="59">
      <t>オオツ</t>
    </rPh>
    <rPh sb="59" eb="60">
      <t>エキ</t>
    </rPh>
    <rPh sb="61" eb="63">
      <t>ゼゼ</t>
    </rPh>
    <rPh sb="63" eb="64">
      <t>エキ</t>
    </rPh>
    <rPh sb="65" eb="66">
      <t>シマ</t>
    </rPh>
    <rPh sb="67" eb="68">
      <t>セキ</t>
    </rPh>
    <rPh sb="68" eb="69">
      <t>ニシ</t>
    </rPh>
    <rPh sb="69" eb="72">
      <t>コウサテン</t>
    </rPh>
    <rPh sb="73" eb="75">
      <t>シミン</t>
    </rPh>
    <rPh sb="75" eb="77">
      <t>カイカン</t>
    </rPh>
    <rPh sb="77" eb="78">
      <t>マエ</t>
    </rPh>
    <rPh sb="79" eb="82">
      <t>ハマオオツ</t>
    </rPh>
    <rPh sb="82" eb="85">
      <t>チカチュウ</t>
    </rPh>
    <rPh sb="85" eb="86">
      <t>ジョウ</t>
    </rPh>
    <rPh sb="89" eb="90">
      <t>コ</t>
    </rPh>
    <rPh sb="93" eb="94">
      <t>ヒガシ</t>
    </rPh>
    <rPh sb="97" eb="98">
      <t>コ</t>
    </rPh>
    <rPh sb="101" eb="103">
      <t>ニシガワ</t>
    </rPh>
    <phoneticPr fontId="2"/>
  </si>
  <si>
    <t>監視タワー（3600×3600×Ｈ3000～5400）大津駅・膳所駅・島の関西交差点・市民会館前・浜大津地下駐上・びわ湖ホール東・びわ湖ホール西側</t>
    <rPh sb="0" eb="2">
      <t>カンシ</t>
    </rPh>
    <phoneticPr fontId="3"/>
  </si>
  <si>
    <t>小分け輸送、組立・解体</t>
    <rPh sb="0" eb="2">
      <t>コワ</t>
    </rPh>
    <rPh sb="3" eb="5">
      <t>ユソウ</t>
    </rPh>
    <rPh sb="6" eb="8">
      <t>クミタテ</t>
    </rPh>
    <rPh sb="9" eb="11">
      <t>カイタイ</t>
    </rPh>
    <phoneticPr fontId="2"/>
  </si>
  <si>
    <t>発電機</t>
    <rPh sb="0" eb="3">
      <t>ハツデンキ</t>
    </rPh>
    <phoneticPr fontId="2"/>
  </si>
  <si>
    <t>小分け搬送・回収車両</t>
    <rPh sb="0" eb="2">
      <t>コワ</t>
    </rPh>
    <rPh sb="3" eb="5">
      <t>ハンソウ</t>
    </rPh>
    <rPh sb="6" eb="10">
      <t>カイシュウシャリョウ</t>
    </rPh>
    <phoneticPr fontId="2"/>
  </si>
  <si>
    <t>4t平</t>
    <rPh sb="2" eb="3">
      <t>ヒラ</t>
    </rPh>
    <phoneticPr fontId="2"/>
  </si>
  <si>
    <t>2tユニック</t>
    <phoneticPr fontId="2"/>
  </si>
  <si>
    <t>リフトオペレーター（日勤）</t>
    <rPh sb="10" eb="12">
      <t>ニッキン</t>
    </rPh>
    <phoneticPr fontId="2"/>
  </si>
  <si>
    <t>リフトオペレーター（夜勤）8月6日～7日搬入・8月8日～9日搬出</t>
    <rPh sb="10" eb="12">
      <t>ヤキン</t>
    </rPh>
    <rPh sb="14" eb="15">
      <t>ガツ</t>
    </rPh>
    <rPh sb="16" eb="17">
      <t>ヒ</t>
    </rPh>
    <rPh sb="19" eb="20">
      <t>ヒ</t>
    </rPh>
    <rPh sb="20" eb="22">
      <t>ハンニュウ</t>
    </rPh>
    <rPh sb="24" eb="25">
      <t>ガツ</t>
    </rPh>
    <rPh sb="26" eb="27">
      <t>ヒ</t>
    </rPh>
    <rPh sb="29" eb="30">
      <t>ヒ</t>
    </rPh>
    <rPh sb="30" eb="32">
      <t>ハンシュツ</t>
    </rPh>
    <phoneticPr fontId="2"/>
  </si>
  <si>
    <t>びわ湖ホール楽天区分フェンス</t>
    <rPh sb="2" eb="3">
      <t>コ</t>
    </rPh>
    <rPh sb="6" eb="8">
      <t>ラクテン</t>
    </rPh>
    <rPh sb="8" eb="10">
      <t>クブン</t>
    </rPh>
    <phoneticPr fontId="2"/>
  </si>
  <si>
    <t>ピアザ淡海～ルネ大津</t>
    <rPh sb="3" eb="5">
      <t>オウミ</t>
    </rPh>
    <rPh sb="8" eb="10">
      <t>オオツ</t>
    </rPh>
    <phoneticPr fontId="2"/>
  </si>
  <si>
    <t>びわ湖ホール南側導線区分フェンス</t>
    <rPh sb="2" eb="3">
      <t>コ</t>
    </rPh>
    <rPh sb="6" eb="7">
      <t>ミナミ</t>
    </rPh>
    <rPh sb="7" eb="8">
      <t>ガワ</t>
    </rPh>
    <rPh sb="8" eb="12">
      <t>ドウセンクブン</t>
    </rPh>
    <phoneticPr fontId="2"/>
  </si>
  <si>
    <t>草津帰帆島南側導線草刈り</t>
    <rPh sb="0" eb="5">
      <t>クサツキハントウ</t>
    </rPh>
    <rPh sb="5" eb="7">
      <t>ミナミガワ</t>
    </rPh>
    <rPh sb="7" eb="11">
      <t>ドウセンクサカ</t>
    </rPh>
    <phoneticPr fontId="2"/>
  </si>
  <si>
    <t>草津階段部×2・草津本部前×1・公園からの導線×1、草津トイレ×1・帰帆島北側駐輪場×1</t>
    <phoneticPr fontId="2"/>
  </si>
  <si>
    <t>車両テラスター回送費</t>
    <rPh sb="0" eb="2">
      <t>シャリョウ</t>
    </rPh>
    <rPh sb="7" eb="10">
      <t>カイソウヒ</t>
    </rPh>
    <phoneticPr fontId="3"/>
  </si>
  <si>
    <t>輸送費</t>
    <rPh sb="0" eb="2">
      <t>ユソウ</t>
    </rPh>
    <rPh sb="2" eb="3">
      <t>ヒ</t>
    </rPh>
    <phoneticPr fontId="3"/>
  </si>
  <si>
    <t>設置撤去費</t>
    <rPh sb="0" eb="5">
      <t>セッチテッキョヒ</t>
    </rPh>
    <phoneticPr fontId="2"/>
  </si>
  <si>
    <t>ミストマシン（保証料・サポート費含む）</t>
    <rPh sb="7" eb="10">
      <t>ホショウリョウ</t>
    </rPh>
    <rPh sb="15" eb="16">
      <t>ヒ</t>
    </rPh>
    <rPh sb="16" eb="17">
      <t>フク</t>
    </rPh>
    <phoneticPr fontId="3"/>
  </si>
  <si>
    <t>仮設機械燃料費（ディーゼル発電機）</t>
    <rPh sb="0" eb="4">
      <t>カセツキカイ</t>
    </rPh>
    <rPh sb="4" eb="7">
      <t>ネンリョウヒ</t>
    </rPh>
    <rPh sb="13" eb="16">
      <t>ハツデンキ</t>
    </rPh>
    <phoneticPr fontId="2"/>
  </si>
  <si>
    <t>小分け運搬車両・フォークリフト燃料費（経由）</t>
    <rPh sb="0" eb="2">
      <t>コワ</t>
    </rPh>
    <rPh sb="3" eb="5">
      <t>ウンパン</t>
    </rPh>
    <rPh sb="5" eb="7">
      <t>シャリョウ</t>
    </rPh>
    <rPh sb="15" eb="18">
      <t>ネンリョウヒ</t>
    </rPh>
    <rPh sb="19" eb="21">
      <t>ケイユ</t>
    </rPh>
    <phoneticPr fontId="2"/>
  </si>
  <si>
    <t>ガソリン</t>
    <phoneticPr fontId="2"/>
  </si>
  <si>
    <t>仮設機械燃料費（ガソリン発電機）232台×5Ｌ</t>
    <rPh sb="0" eb="4">
      <t>カセツキカイ</t>
    </rPh>
    <rPh sb="4" eb="7">
      <t>ネンリョウヒ</t>
    </rPh>
    <rPh sb="12" eb="15">
      <t>ハツデンキ</t>
    </rPh>
    <rPh sb="19" eb="20">
      <t>ダイ</t>
    </rPh>
    <phoneticPr fontId="2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</si>
  <si>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3"/>
  </si>
  <si>
    <t>びわ湖大花火大会実行委員会御中</t>
    <rPh sb="2" eb="3">
      <t>コ</t>
    </rPh>
    <rPh sb="3" eb="13">
      <t>ダイハナビタイカイジッコウイインカイ</t>
    </rPh>
    <rPh sb="13" eb="15">
      <t>オンチュウ</t>
    </rPh>
    <phoneticPr fontId="3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</si>
  <si>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16"/>
  </si>
  <si>
    <t>御請求金額</t>
    <rPh sb="0" eb="5">
      <t>ゴセイキュウキンガク</t>
    </rPh>
    <phoneticPr fontId="16"/>
  </si>
  <si>
    <t>兵庫県加西市北条町北条1122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</si>
  <si>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</si>
  <si>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TEL0790-20-7223FAX0790-20-7224</t>
    <phoneticPr fontId="3"/>
  </si>
  <si>
    <t>登録番号：T9140001126012</t>
    <rPh sb="0" eb="4">
      <t>トウロクバンゴウ</t>
    </rPh>
    <phoneticPr fontId="3"/>
  </si>
  <si>
    <t>　①</t>
    <phoneticPr fontId="2"/>
  </si>
  <si>
    <t>諸経費10％</t>
    <rPh sb="0" eb="3">
      <t>ショケイヒ</t>
    </rPh>
    <phoneticPr fontId="3"/>
  </si>
  <si>
    <t>柵</t>
    <rPh sb="0" eb="1">
      <t>サク</t>
    </rPh>
    <phoneticPr fontId="2"/>
  </si>
  <si>
    <t>台</t>
    <rPh sb="0" eb="1">
      <t>ダイ</t>
    </rPh>
    <phoneticPr fontId="2"/>
  </si>
  <si>
    <t>名</t>
    <rPh sb="0" eb="1">
      <t>メイ</t>
    </rPh>
    <phoneticPr fontId="2"/>
  </si>
  <si>
    <t>式</t>
    <rPh sb="0" eb="1">
      <t>シキ</t>
    </rPh>
    <phoneticPr fontId="2"/>
  </si>
  <si>
    <t>小計</t>
    <rPh sb="0" eb="2">
      <t>ショウケイ</t>
    </rPh>
    <phoneticPr fontId="2"/>
  </si>
  <si>
    <t>M</t>
    <phoneticPr fontId="2"/>
  </si>
  <si>
    <t>枚</t>
    <rPh sb="0" eb="1">
      <t>マイ</t>
    </rPh>
    <phoneticPr fontId="2"/>
  </si>
  <si>
    <t>張</t>
    <rPh sb="0" eb="1">
      <t>ハリ</t>
    </rPh>
    <phoneticPr fontId="2"/>
  </si>
  <si>
    <t>個</t>
    <rPh sb="0" eb="1">
      <t>コ</t>
    </rPh>
    <phoneticPr fontId="2"/>
  </si>
  <si>
    <t>L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</si>
  <si>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</si>
  <si>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</si>
  <si>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</si>
  <si>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</si>
  <si>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</si>
  <si>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②</t>
    <phoneticPr fontId="3"/>
  </si>
  <si>
    <t>本</t>
    <rPh sb="0" eb="1">
      <t>ポン</t>
    </rPh>
    <phoneticPr fontId="2"/>
  </si>
  <si>
    <t>⑫仮設・費仮設機械・設営車両費</t>
    <rPh sb="1" eb="3">
      <t>カセツ</t>
    </rPh>
    <rPh sb="4" eb="5">
      <t>ヒ</t>
    </rPh>
    <rPh sb="5" eb="7">
      <t>カセツ</t>
    </rPh>
    <rPh sb="7" eb="9">
      <t>キカイ</t>
    </rPh>
    <rPh sb="10" eb="15">
      <t>セツエイシャリョウヒ</t>
    </rPh>
    <phoneticPr fontId="2"/>
  </si>
  <si>
    <t>　　　　御用命ありがとうございました。</t>
    <rPh sb="4" eb="5">
      <t>ゴ</t>
    </rPh>
    <rPh sb="5" eb="7">
      <t>ヨウメイ</t>
    </rPh>
    <phoneticPr fontId="16"/>
  </si>
  <si>
    <t>　　　下記の件につきまして、ご請求させて頂きますので</t>
    <rPh sb="3" eb="5">
      <t>カキ</t>
    </rPh>
    <rPh sb="6" eb="7">
      <t>ケン</t>
    </rPh>
    <rPh sb="18" eb="19">
      <t>イタダ</t>
    </rPh>
    <phoneticPr fontId="16"/>
  </si>
  <si>
    <t>項　　目</t>
    <rPh sb="0" eb="1">
      <t>コウ</t>
    </rPh>
    <rPh sb="3" eb="4">
      <t>メ</t>
    </rPh>
    <phoneticPr fontId="2"/>
  </si>
  <si>
    <t>金　　額</t>
    <rPh sb="0" eb="1">
      <t>キン</t>
    </rPh>
    <rPh sb="3" eb="4">
      <t>ガク</t>
    </rPh>
    <phoneticPr fontId="2"/>
  </si>
  <si>
    <t>675-2312</t>
  </si>
  <si>
    <t>目隠し高2ｍ/L＝280</t>
    <rPh sb="0" eb="2">
      <t>メカク</t>
    </rPh>
    <rPh sb="3" eb="4">
      <t>タカ</t>
    </rPh>
    <phoneticPr fontId="3"/>
  </si>
  <si>
    <t>目隠し高1.5ｍ/30</t>
    <rPh sb="0" eb="2">
      <t>メカク</t>
    </rPh>
    <rPh sb="3" eb="4">
      <t>タカ</t>
    </rPh>
    <phoneticPr fontId="3"/>
  </si>
  <si>
    <t>御　見　積　書</t>
    <rPh sb="0" eb="1">
      <t>ゴ</t>
    </rPh>
    <rPh sb="2" eb="3">
      <t>ミ</t>
    </rPh>
    <rPh sb="4" eb="5">
      <t>セキ</t>
    </rPh>
    <rPh sb="6" eb="7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</si>
</sst>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u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u/>
      <sz val="2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  <font>
      <b/>
      <sz val="2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medium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0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0" xfId="0" applyFont="1" applyAlignment="1">
      <alignment horizontal="left" vertical="center"/>
    </xf>
    <xf numFmtId="6" fontId="10" fillId="0" borderId="0" xfId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3" xfId="0" applyFont="1" applyBorder="1" applyAlignment="1">
      <alignment horizontal="right" vertical="center"/>
    </xf>
    <xf numFmtId="0" fontId="14" fillId="0" borderId="0" xfId="0" applyFont="1" applyAlignment="1">
      <alignment horizontal="left"/>
    </xf>
    <xf numFmtId="0" fontId="6" fillId="0" borderId="0" xfId="0" applyFont="1">
      <alignment vertical="center"/>
    </xf>
    <xf numFmtId="0" fontId="15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shrinkToFit="1"/>
    </xf>
    <xf numFmtId="0" fontId="17" fillId="0" borderId="0" xfId="0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right" vertical="center" shrinkToFit="1"/>
    </xf>
    <xf numFmtId="0" fontId="9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58" fontId="12" fillId="0" borderId="0" xfId="0" applyNumberFormat="1" applyFont="1">
      <alignment vertical="center"/>
    </xf>
    <xf numFmtId="0" fontId="12" fillId="0" borderId="8" xfId="0" applyFont="1" applyBorder="1">
      <alignment vertical="center"/>
    </xf>
    <xf numFmtId="0" fontId="10" fillId="0" borderId="30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30" xfId="0" applyFont="1" applyBorder="1" applyAlignment="1">
      <alignment horizontal="right" vertical="center"/>
    </xf>
    <xf numFmtId="0" fontId="10" fillId="0" borderId="29" xfId="0" applyFont="1" applyBorder="1">
      <alignment vertical="center"/>
    </xf>
    <xf numFmtId="0" fontId="10" fillId="0" borderId="32" xfId="0" applyFont="1" applyBorder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11" fillId="0" borderId="8" xfId="0" applyFont="1" applyBorder="1">
      <alignment vertical="center"/>
    </xf>
    <xf numFmtId="0" fontId="11" fillId="0" borderId="42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70" xfId="0" applyFont="1" applyBorder="1" applyAlignment="1">
      <alignment horizontal="left" vertical="center"/>
    </xf>
    <xf numFmtId="0" fontId="10" fillId="0" borderId="71" xfId="0" applyFont="1" applyBorder="1" applyAlignment="1">
      <alignment horizontal="left" vertical="center"/>
    </xf>
    <xf numFmtId="3" fontId="10" fillId="0" borderId="9" xfId="0" applyNumberFormat="1" applyFont="1" applyBorder="1">
      <alignment vertical="center"/>
    </xf>
    <xf numFmtId="0" fontId="10" fillId="0" borderId="73" xfId="0" applyFont="1" applyBorder="1" applyAlignment="1">
      <alignment horizontal="left" vertical="center"/>
    </xf>
    <xf numFmtId="0" fontId="10" fillId="0" borderId="82" xfId="0" applyFont="1" applyBorder="1">
      <alignment vertical="center"/>
    </xf>
    <xf numFmtId="0" fontId="10" fillId="0" borderId="75" xfId="0" applyFont="1" applyBorder="1" applyAlignment="1">
      <alignment horizontal="right" vertical="center"/>
    </xf>
    <xf numFmtId="0" fontId="10" fillId="0" borderId="75" xfId="0" applyFont="1" applyBorder="1">
      <alignment vertical="center"/>
    </xf>
    <xf numFmtId="0" fontId="10" fillId="0" borderId="91" xfId="0" applyFont="1" applyBorder="1">
      <alignment vertical="center"/>
    </xf>
    <xf numFmtId="0" fontId="10" fillId="0" borderId="77" xfId="0" applyFont="1" applyBorder="1">
      <alignment vertical="center"/>
    </xf>
    <xf numFmtId="0" fontId="10" fillId="0" borderId="77" xfId="0" applyFont="1" applyBorder="1" applyAlignment="1">
      <alignment horizontal="right" vertical="center"/>
    </xf>
    <xf numFmtId="0" fontId="10" fillId="0" borderId="82" xfId="0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0" fontId="10" fillId="0" borderId="74" xfId="0" applyFont="1" applyBorder="1" applyAlignment="1">
      <alignment horizontal="right" vertical="center"/>
    </xf>
    <xf numFmtId="0" fontId="10" fillId="0" borderId="74" xfId="0" applyFont="1" applyBorder="1">
      <alignment vertical="center"/>
    </xf>
    <xf numFmtId="38" fontId="10" fillId="0" borderId="75" xfId="2" applyFont="1" applyBorder="1">
      <alignment vertical="center"/>
    </xf>
    <xf numFmtId="0" fontId="10" fillId="0" borderId="91" xfId="0" applyFont="1" applyBorder="1" applyAlignment="1">
      <alignment horizontal="right" vertical="center"/>
    </xf>
    <xf numFmtId="0" fontId="10" fillId="0" borderId="78" xfId="0" applyFont="1" applyBorder="1" applyAlignment="1">
      <alignment horizontal="left" vertical="center"/>
    </xf>
    <xf numFmtId="0" fontId="10" fillId="0" borderId="79" xfId="0" applyFont="1" applyBorder="1" applyAlignment="1">
      <alignment horizontal="left" vertical="center"/>
    </xf>
    <xf numFmtId="0" fontId="10" fillId="0" borderId="5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3" fontId="10" fillId="0" borderId="70" xfId="0" applyNumberFormat="1" applyFont="1" applyBorder="1" applyAlignment="1">
      <alignment horizontal="left" vertical="center"/>
    </xf>
    <xf numFmtId="0" fontId="10" fillId="0" borderId="92" xfId="0" applyFont="1" applyBorder="1" applyAlignment="1">
      <alignment horizontal="left" vertical="center"/>
    </xf>
    <xf numFmtId="38" fontId="10" fillId="0" borderId="71" xfId="2" applyFont="1" applyBorder="1" applyAlignment="1">
      <alignment horizontal="left" vertical="center"/>
    </xf>
    <xf numFmtId="0" fontId="14" fillId="0" borderId="0" xfId="0" applyFont="1">
      <alignment vertical="center"/>
    </xf>
    <xf numFmtId="0" fontId="10" fillId="0" borderId="0" xfId="0" applyFont="1" applyAlignment="1">
      <alignment horizontal="left"/>
    </xf>
    <xf numFmtId="0" fontId="10" fillId="0" borderId="93" xfId="0" applyFont="1" applyBorder="1" applyAlignment="1">
      <alignment horizontal="left" vertical="center"/>
    </xf>
    <xf numFmtId="0" fontId="10" fillId="0" borderId="58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1" xfId="0" applyFont="1" applyBorder="1">
      <alignment vertical="center"/>
    </xf>
    <xf numFmtId="0" fontId="11" fillId="0" borderId="23" xfId="0" applyFont="1" applyBorder="1">
      <alignment vertical="center"/>
    </xf>
    <xf numFmtId="0" fontId="11" fillId="0" borderId="65" xfId="0" applyFont="1" applyBorder="1" applyAlignment="1">
      <alignment horizontal="left" vertical="center"/>
    </xf>
    <xf numFmtId="0" fontId="10" fillId="0" borderId="65" xfId="0" applyFont="1" applyBorder="1" applyAlignment="1">
      <alignment horizontal="left" vertical="center"/>
    </xf>
    <xf numFmtId="6" fontId="12" fillId="0" borderId="0" xfId="0" applyNumberFormat="1" applyFont="1">
      <alignment vertical="center"/>
    </xf>
    <xf numFmtId="6" fontId="13" fillId="0" borderId="0" xfId="0" applyNumberFormat="1" applyFont="1">
      <alignment vertical="center"/>
    </xf>
    <xf numFmtId="6" fontId="11" fillId="0" borderId="3" xfId="1" applyFont="1" applyBorder="1" applyAlignment="1">
      <alignment horizontal="right" vertical="center"/>
    </xf>
    <xf numFmtId="6" fontId="11" fillId="0" borderId="44" xfId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4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71" xfId="0" applyFont="1" applyBorder="1" applyAlignment="1">
      <alignment horizontal="left" vertical="center"/>
    </xf>
    <xf numFmtId="0" fontId="10" fillId="0" borderId="75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6" fontId="10" fillId="0" borderId="75" xfId="1" applyFont="1" applyBorder="1" applyAlignment="1">
      <alignment horizontal="right" vertical="center"/>
    </xf>
    <xf numFmtId="6" fontId="10" fillId="0" borderId="71" xfId="1" applyFont="1" applyBorder="1" applyAlignment="1">
      <alignment horizontal="right" vertical="center"/>
    </xf>
    <xf numFmtId="6" fontId="10" fillId="0" borderId="13" xfId="1" applyFont="1" applyBorder="1" applyAlignment="1">
      <alignment horizontal="right" vertical="center"/>
    </xf>
    <xf numFmtId="6" fontId="10" fillId="0" borderId="28" xfId="1" applyFont="1" applyBorder="1" applyAlignment="1">
      <alignment horizontal="righ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81" xfId="0" applyFont="1" applyBorder="1" applyAlignment="1">
      <alignment horizontal="left" vertical="center"/>
    </xf>
    <xf numFmtId="0" fontId="10" fillId="0" borderId="83" xfId="0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/>
    </xf>
    <xf numFmtId="6" fontId="10" fillId="0" borderId="83" xfId="1" applyFont="1" applyBorder="1" applyAlignment="1">
      <alignment horizontal="right" vertical="center"/>
    </xf>
    <xf numFmtId="6" fontId="10" fillId="0" borderId="81" xfId="1" applyFont="1" applyBorder="1" applyAlignment="1">
      <alignment horizontal="right" vertical="center"/>
    </xf>
    <xf numFmtId="6" fontId="10" fillId="0" borderId="33" xfId="1" applyFont="1" applyBorder="1" applyAlignment="1">
      <alignment horizontal="right" vertical="center"/>
    </xf>
    <xf numFmtId="6" fontId="10" fillId="0" borderId="53" xfId="1" applyFont="1" applyBorder="1" applyAlignment="1">
      <alignment horizontal="right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6" fontId="10" fillId="0" borderId="13" xfId="0" applyNumberFormat="1" applyFont="1" applyBorder="1" applyAlignment="1">
      <alignment horizontal="right" vertical="center"/>
    </xf>
    <xf numFmtId="0" fontId="10" fillId="0" borderId="28" xfId="0" applyFont="1" applyBorder="1" applyAlignment="1">
      <alignment horizontal="right" vertical="center"/>
    </xf>
    <xf numFmtId="0" fontId="23" fillId="0" borderId="41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3" fillId="0" borderId="7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70" xfId="0" applyFont="1" applyBorder="1" applyAlignment="1">
      <alignment horizontal="left" vertical="center"/>
    </xf>
    <xf numFmtId="0" fontId="10" fillId="0" borderId="74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6" fontId="10" fillId="0" borderId="74" xfId="1" applyFont="1" applyBorder="1" applyAlignment="1">
      <alignment horizontal="right" vertical="center"/>
    </xf>
    <xf numFmtId="6" fontId="10" fillId="0" borderId="70" xfId="1" applyFont="1" applyBorder="1" applyAlignment="1">
      <alignment horizontal="right" vertical="center"/>
    </xf>
    <xf numFmtId="6" fontId="10" fillId="0" borderId="30" xfId="0" applyNumberFormat="1" applyFont="1" applyBorder="1" applyAlignment="1">
      <alignment horizontal="right" vertical="center"/>
    </xf>
    <xf numFmtId="0" fontId="10" fillId="0" borderId="27" xfId="0" applyFont="1" applyBorder="1" applyAlignment="1">
      <alignment horizontal="right" vertical="center"/>
    </xf>
    <xf numFmtId="6" fontId="11" fillId="0" borderId="21" xfId="1" applyFont="1" applyBorder="1" applyAlignment="1">
      <alignment horizontal="right" vertical="center"/>
    </xf>
    <xf numFmtId="6" fontId="11" fillId="0" borderId="22" xfId="1" applyFont="1" applyBorder="1" applyAlignment="1">
      <alignment horizontal="right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41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71" xfId="0" applyFont="1" applyBorder="1" applyAlignment="1">
      <alignment horizontal="left" vertical="center" shrinkToFit="1"/>
    </xf>
    <xf numFmtId="176" fontId="10" fillId="0" borderId="75" xfId="0" applyNumberFormat="1" applyFont="1" applyBorder="1" applyAlignment="1">
      <alignment horizontal="right" vertical="center"/>
    </xf>
    <xf numFmtId="176" fontId="10" fillId="0" borderId="71" xfId="0" applyNumberFormat="1" applyFont="1" applyBorder="1" applyAlignment="1">
      <alignment horizontal="right" vertical="center"/>
    </xf>
    <xf numFmtId="6" fontId="10" fillId="0" borderId="99" xfId="1" applyFont="1" applyBorder="1" applyAlignment="1">
      <alignment horizontal="right" vertical="center"/>
    </xf>
    <xf numFmtId="6" fontId="10" fillId="0" borderId="54" xfId="1" applyFont="1" applyBorder="1" applyAlignment="1">
      <alignment horizontal="right" vertical="center"/>
    </xf>
    <xf numFmtId="0" fontId="10" fillId="0" borderId="31" xfId="0" applyFont="1" applyBorder="1" applyAlignment="1">
      <alignment horizontal="left" vertical="center" shrinkToFit="1"/>
    </xf>
    <xf numFmtId="0" fontId="10" fillId="0" borderId="32" xfId="0" applyFont="1" applyBorder="1" applyAlignment="1">
      <alignment horizontal="left" vertical="center" shrinkToFit="1"/>
    </xf>
    <xf numFmtId="0" fontId="10" fillId="0" borderId="73" xfId="0" applyFont="1" applyBorder="1" applyAlignment="1">
      <alignment horizontal="left" vertical="center" shrinkToFit="1"/>
    </xf>
    <xf numFmtId="0" fontId="10" fillId="0" borderId="77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176" fontId="10" fillId="0" borderId="77" xfId="0" applyNumberFormat="1" applyFont="1" applyBorder="1" applyAlignment="1">
      <alignment horizontal="right" vertical="center"/>
    </xf>
    <xf numFmtId="176" fontId="10" fillId="0" borderId="73" xfId="0" applyNumberFormat="1" applyFont="1" applyBorder="1" applyAlignment="1">
      <alignment horizontal="right" vertical="center"/>
    </xf>
    <xf numFmtId="6" fontId="10" fillId="0" borderId="100" xfId="1" applyFont="1" applyBorder="1" applyAlignment="1">
      <alignment horizontal="right" vertical="center"/>
    </xf>
    <xf numFmtId="6" fontId="10" fillId="0" borderId="55" xfId="1" applyFont="1" applyBorder="1" applyAlignment="1">
      <alignment horizontal="right" vertical="center"/>
    </xf>
    <xf numFmtId="0" fontId="11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25" fillId="0" borderId="41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5" fillId="0" borderId="71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0" fillId="0" borderId="90" xfId="0" applyFont="1" applyBorder="1" applyAlignment="1">
      <alignment horizontal="left" vertical="center"/>
    </xf>
    <xf numFmtId="0" fontId="10" fillId="0" borderId="89" xfId="0" applyFont="1" applyBorder="1" applyAlignment="1">
      <alignment horizontal="center" vertical="center"/>
    </xf>
    <xf numFmtId="0" fontId="10" fillId="0" borderId="90" xfId="0" applyFont="1" applyBorder="1" applyAlignment="1">
      <alignment horizontal="center" vertical="center"/>
    </xf>
    <xf numFmtId="6" fontId="10" fillId="0" borderId="89" xfId="1" applyFont="1" applyBorder="1" applyAlignment="1">
      <alignment horizontal="right" vertical="center"/>
    </xf>
    <xf numFmtId="6" fontId="10" fillId="0" borderId="90" xfId="1" applyFont="1" applyBorder="1" applyAlignment="1">
      <alignment horizontal="right" vertical="center"/>
    </xf>
    <xf numFmtId="6" fontId="10" fillId="0" borderId="9" xfId="1" applyFont="1" applyBorder="1" applyAlignment="1">
      <alignment horizontal="right" vertical="center"/>
    </xf>
    <xf numFmtId="6" fontId="10" fillId="0" borderId="40" xfId="1" applyFont="1" applyBorder="1" applyAlignment="1">
      <alignment horizontal="right" vertical="center"/>
    </xf>
    <xf numFmtId="0" fontId="10" fillId="0" borderId="11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72" xfId="0" applyFont="1" applyBorder="1" applyAlignment="1">
      <alignment horizontal="left" vertical="center"/>
    </xf>
    <xf numFmtId="0" fontId="10" fillId="0" borderId="76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6" fontId="12" fillId="0" borderId="21" xfId="1" applyFont="1" applyBorder="1" applyAlignment="1">
      <alignment horizontal="right" vertical="center"/>
    </xf>
    <xf numFmtId="6" fontId="12" fillId="0" borderId="22" xfId="1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6" fontId="10" fillId="0" borderId="76" xfId="1" applyFont="1" applyBorder="1" applyAlignment="1">
      <alignment horizontal="right" vertical="center"/>
    </xf>
    <xf numFmtId="6" fontId="10" fillId="0" borderId="72" xfId="1" applyFont="1" applyBorder="1" applyAlignment="1">
      <alignment horizontal="right" vertical="center"/>
    </xf>
    <xf numFmtId="6" fontId="10" fillId="0" borderId="28" xfId="0" applyNumberFormat="1" applyFont="1" applyBorder="1" applyAlignment="1">
      <alignment horizontal="right" vertical="center"/>
    </xf>
    <xf numFmtId="6" fontId="10" fillId="0" borderId="32" xfId="0" applyNumberFormat="1" applyFont="1" applyBorder="1" applyAlignment="1">
      <alignment horizontal="right" vertical="center"/>
    </xf>
    <xf numFmtId="6" fontId="10" fillId="0" borderId="47" xfId="0" applyNumberFormat="1" applyFont="1" applyBorder="1" applyAlignment="1">
      <alignment horizontal="right" vertical="center"/>
    </xf>
    <xf numFmtId="0" fontId="10" fillId="0" borderId="84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6" fontId="10" fillId="0" borderId="84" xfId="1" applyFont="1" applyBorder="1" applyAlignment="1">
      <alignment horizontal="right" vertical="center"/>
    </xf>
    <xf numFmtId="6" fontId="10" fillId="0" borderId="85" xfId="1" applyFont="1" applyBorder="1" applyAlignment="1">
      <alignment horizontal="right" vertical="center"/>
    </xf>
    <xf numFmtId="6" fontId="10" fillId="0" borderId="9" xfId="0" applyNumberFormat="1" applyFont="1" applyBorder="1" applyAlignment="1">
      <alignment horizontal="right" vertical="center"/>
    </xf>
    <xf numFmtId="6" fontId="10" fillId="0" borderId="40" xfId="0" applyNumberFormat="1" applyFont="1" applyBorder="1" applyAlignment="1">
      <alignment horizontal="right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/>
    </xf>
    <xf numFmtId="0" fontId="10" fillId="0" borderId="38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95" xfId="0" applyFont="1" applyBorder="1" applyAlignment="1">
      <alignment horizontal="left" vertical="center"/>
    </xf>
    <xf numFmtId="0" fontId="10" fillId="0" borderId="107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6" fontId="10" fillId="0" borderId="107" xfId="1" applyFont="1" applyBorder="1" applyAlignment="1">
      <alignment horizontal="right" vertical="center"/>
    </xf>
    <xf numFmtId="6" fontId="10" fillId="0" borderId="95" xfId="1" applyFont="1" applyBorder="1" applyAlignment="1">
      <alignment horizontal="right" vertical="center"/>
    </xf>
    <xf numFmtId="6" fontId="10" fillId="0" borderId="3" xfId="1" applyFont="1" applyBorder="1" applyAlignment="1">
      <alignment horizontal="right" vertical="center"/>
    </xf>
    <xf numFmtId="6" fontId="10" fillId="0" borderId="44" xfId="1" applyFont="1" applyBorder="1" applyAlignment="1">
      <alignment horizontal="right" vertical="center"/>
    </xf>
    <xf numFmtId="6" fontId="12" fillId="0" borderId="21" xfId="0" applyNumberFormat="1" applyFont="1" applyBorder="1" applyAlignment="1">
      <alignment horizontal="right" vertical="center"/>
    </xf>
    <xf numFmtId="6" fontId="12" fillId="0" borderId="22" xfId="0" applyNumberFormat="1" applyFont="1" applyBorder="1" applyAlignment="1">
      <alignment horizontal="right" vertical="center"/>
    </xf>
    <xf numFmtId="0" fontId="10" fillId="0" borderId="2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85" xfId="0" applyFont="1" applyBorder="1" applyAlignment="1">
      <alignment horizontal="left" vertical="center"/>
    </xf>
    <xf numFmtId="6" fontId="11" fillId="0" borderId="20" xfId="0" applyNumberFormat="1" applyFont="1" applyBorder="1" applyAlignment="1">
      <alignment horizontal="right" vertical="center"/>
    </xf>
    <xf numFmtId="6" fontId="11" fillId="0" borderId="22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10" fillId="0" borderId="76" xfId="0" applyFont="1" applyBorder="1" applyAlignment="1">
      <alignment horizontal="left" vertical="center"/>
    </xf>
    <xf numFmtId="0" fontId="22" fillId="0" borderId="31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22" fillId="0" borderId="73" xfId="0" applyFont="1" applyBorder="1" applyAlignment="1">
      <alignment horizontal="left" vertical="center"/>
    </xf>
    <xf numFmtId="6" fontId="10" fillId="0" borderId="77" xfId="1" applyFont="1" applyBorder="1" applyAlignment="1">
      <alignment horizontal="right" vertical="center"/>
    </xf>
    <xf numFmtId="6" fontId="10" fillId="0" borderId="73" xfId="1" applyFont="1" applyBorder="1" applyAlignment="1">
      <alignment horizontal="right" vertical="center"/>
    </xf>
    <xf numFmtId="0" fontId="11" fillId="0" borderId="109" xfId="0" applyFont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11" fillId="0" borderId="65" xfId="0" applyFont="1" applyBorder="1" applyAlignment="1">
      <alignment horizontal="right" vertical="center"/>
    </xf>
    <xf numFmtId="0" fontId="10" fillId="0" borderId="64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6" fontId="11" fillId="0" borderId="64" xfId="1" applyFont="1" applyBorder="1" applyAlignment="1">
      <alignment horizontal="right" vertical="center"/>
    </xf>
    <xf numFmtId="6" fontId="11" fillId="0" borderId="65" xfId="1" applyFont="1" applyBorder="1" applyAlignment="1">
      <alignment horizontal="right" vertical="center"/>
    </xf>
    <xf numFmtId="6" fontId="11" fillId="0" borderId="23" xfId="0" applyNumberFormat="1" applyFont="1" applyBorder="1" applyAlignment="1">
      <alignment horizontal="right" vertical="center"/>
    </xf>
    <xf numFmtId="6" fontId="11" fillId="0" borderId="106" xfId="0" applyNumberFormat="1" applyFont="1" applyBorder="1" applyAlignment="1">
      <alignment horizontal="right" vertical="center"/>
    </xf>
    <xf numFmtId="0" fontId="10" fillId="0" borderId="84" xfId="0" applyFont="1" applyBorder="1" applyAlignment="1">
      <alignment horizontal="left" vertical="center"/>
    </xf>
    <xf numFmtId="6" fontId="10" fillId="0" borderId="82" xfId="1" applyFont="1" applyBorder="1" applyAlignment="1">
      <alignment horizontal="right" vertical="center"/>
    </xf>
    <xf numFmtId="6" fontId="10" fillId="0" borderId="78" xfId="1" applyFont="1" applyBorder="1" applyAlignment="1">
      <alignment horizontal="right" vertical="center"/>
    </xf>
    <xf numFmtId="6" fontId="10" fillId="0" borderId="27" xfId="0" applyNumberFormat="1" applyFont="1" applyBorder="1" applyAlignment="1">
      <alignment horizontal="right" vertical="center"/>
    </xf>
    <xf numFmtId="0" fontId="10" fillId="0" borderId="117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92" xfId="0" applyFont="1" applyBorder="1" applyAlignment="1">
      <alignment horizontal="left" vertical="center"/>
    </xf>
    <xf numFmtId="0" fontId="10" fillId="0" borderId="91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6" fontId="10" fillId="0" borderId="91" xfId="1" applyFont="1" applyBorder="1" applyAlignment="1">
      <alignment horizontal="right" vertical="center"/>
    </xf>
    <xf numFmtId="6" fontId="10" fillId="0" borderId="92" xfId="1" applyFont="1" applyBorder="1" applyAlignment="1">
      <alignment horizontal="right" vertical="center"/>
    </xf>
    <xf numFmtId="6" fontId="10" fillId="0" borderId="29" xfId="0" applyNumberFormat="1" applyFont="1" applyBorder="1" applyAlignment="1">
      <alignment horizontal="right" vertical="center"/>
    </xf>
    <xf numFmtId="6" fontId="10" fillId="0" borderId="48" xfId="0" applyNumberFormat="1" applyFont="1" applyBorder="1" applyAlignment="1">
      <alignment horizontal="right" vertical="center"/>
    </xf>
    <xf numFmtId="0" fontId="11" fillId="0" borderId="64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0" fillId="0" borderId="86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78" xfId="0" applyFont="1" applyBorder="1" applyAlignment="1">
      <alignment horizontal="left" vertical="center"/>
    </xf>
    <xf numFmtId="0" fontId="10" fillId="0" borderId="82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118" xfId="0" applyFont="1" applyBorder="1" applyAlignment="1">
      <alignment horizontal="left" vertical="center"/>
    </xf>
    <xf numFmtId="0" fontId="10" fillId="0" borderId="58" xfId="0" applyFont="1" applyBorder="1" applyAlignment="1">
      <alignment horizontal="left" vertical="center"/>
    </xf>
    <xf numFmtId="0" fontId="10" fillId="0" borderId="101" xfId="0" applyFont="1" applyBorder="1" applyAlignment="1">
      <alignment horizontal="left" vertical="center"/>
    </xf>
    <xf numFmtId="0" fontId="10" fillId="0" borderId="102" xfId="0" applyFont="1" applyBorder="1" applyAlignment="1">
      <alignment horizontal="center" vertical="center"/>
    </xf>
    <xf numFmtId="0" fontId="10" fillId="0" borderId="101" xfId="0" applyFont="1" applyBorder="1" applyAlignment="1">
      <alignment horizontal="center" vertical="center"/>
    </xf>
    <xf numFmtId="6" fontId="10" fillId="0" borderId="102" xfId="1" applyFont="1" applyBorder="1" applyAlignment="1">
      <alignment horizontal="right" vertical="center"/>
    </xf>
    <xf numFmtId="6" fontId="10" fillId="0" borderId="101" xfId="1" applyFont="1" applyBorder="1" applyAlignment="1">
      <alignment horizontal="right" vertical="center"/>
    </xf>
    <xf numFmtId="6" fontId="10" fillId="0" borderId="58" xfId="0" applyNumberFormat="1" applyFont="1" applyBorder="1" applyAlignment="1">
      <alignment horizontal="right" vertical="center"/>
    </xf>
    <xf numFmtId="6" fontId="10" fillId="0" borderId="62" xfId="0" applyNumberFormat="1" applyFont="1" applyBorder="1" applyAlignment="1">
      <alignment horizontal="right" vertical="center"/>
    </xf>
    <xf numFmtId="0" fontId="11" fillId="0" borderId="114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103" xfId="0" applyFont="1" applyBorder="1" applyAlignment="1">
      <alignment horizontal="right" vertical="center"/>
    </xf>
    <xf numFmtId="0" fontId="11" fillId="0" borderId="104" xfId="0" applyFont="1" applyBorder="1" applyAlignment="1">
      <alignment horizontal="center" vertical="center"/>
    </xf>
    <xf numFmtId="0" fontId="11" fillId="0" borderId="103" xfId="0" applyFont="1" applyBorder="1" applyAlignment="1">
      <alignment horizontal="center" vertical="center"/>
    </xf>
    <xf numFmtId="6" fontId="11" fillId="0" borderId="104" xfId="1" applyFont="1" applyBorder="1" applyAlignment="1">
      <alignment horizontal="right" vertical="center"/>
    </xf>
    <xf numFmtId="6" fontId="11" fillId="0" borderId="103" xfId="1" applyFont="1" applyBorder="1" applyAlignment="1">
      <alignment horizontal="right" vertical="center"/>
    </xf>
    <xf numFmtId="6" fontId="11" fillId="0" borderId="1" xfId="0" applyNumberFormat="1" applyFont="1" applyBorder="1" applyAlignment="1">
      <alignment horizontal="right" vertical="center"/>
    </xf>
    <xf numFmtId="6" fontId="11" fillId="0" borderId="105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23" fillId="0" borderId="24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  <xf numFmtId="0" fontId="23" fillId="0" borderId="85" xfId="0" applyFont="1" applyBorder="1" applyAlignment="1">
      <alignment horizontal="left" vertical="center"/>
    </xf>
    <xf numFmtId="6" fontId="10" fillId="0" borderId="97" xfId="1" applyFont="1" applyBorder="1" applyAlignment="1">
      <alignment horizontal="right" vertical="center"/>
    </xf>
    <xf numFmtId="6" fontId="10" fillId="0" borderId="98" xfId="1" applyFont="1" applyBorder="1" applyAlignment="1">
      <alignment horizontal="right" vertical="center"/>
    </xf>
    <xf numFmtId="0" fontId="11" fillId="0" borderId="108" xfId="0" applyFont="1" applyBorder="1" applyAlignment="1">
      <alignment horizontal="left" vertical="center"/>
    </xf>
    <xf numFmtId="0" fontId="11" fillId="0" borderId="60" xfId="0" applyFont="1" applyBorder="1" applyAlignment="1">
      <alignment horizontal="left" vertical="center"/>
    </xf>
    <xf numFmtId="0" fontId="11" fillId="0" borderId="50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10" fillId="0" borderId="87" xfId="0" applyFont="1" applyBorder="1" applyAlignment="1">
      <alignment horizontal="left" vertical="center"/>
    </xf>
    <xf numFmtId="6" fontId="10" fillId="0" borderId="94" xfId="1" applyFont="1" applyBorder="1" applyAlignment="1">
      <alignment horizontal="right" vertical="center"/>
    </xf>
    <xf numFmtId="6" fontId="10" fillId="0" borderId="87" xfId="1" applyFont="1" applyBorder="1" applyAlignment="1">
      <alignment horizontal="right" vertical="center"/>
    </xf>
    <xf numFmtId="6" fontId="10" fillId="0" borderId="21" xfId="1" applyFont="1" applyBorder="1" applyAlignment="1">
      <alignment horizontal="right" vertical="center"/>
    </xf>
    <xf numFmtId="6" fontId="10" fillId="0" borderId="22" xfId="1" applyFont="1" applyBorder="1" applyAlignment="1">
      <alignment horizontal="right" vertical="center"/>
    </xf>
    <xf numFmtId="0" fontId="10" fillId="0" borderId="4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71" xfId="0" applyFont="1" applyBorder="1" applyAlignment="1">
      <alignment horizontal="left" vertical="center" wrapText="1"/>
    </xf>
    <xf numFmtId="6" fontId="10" fillId="0" borderId="32" xfId="1" applyFont="1" applyBorder="1" applyAlignment="1">
      <alignment horizontal="right" vertical="center"/>
    </xf>
    <xf numFmtId="6" fontId="10" fillId="0" borderId="47" xfId="1" applyFont="1" applyBorder="1" applyAlignment="1">
      <alignment horizontal="right" vertical="center"/>
    </xf>
    <xf numFmtId="6" fontId="10" fillId="0" borderId="13" xfId="1" applyFont="1" applyBorder="1" applyAlignment="1">
      <alignment vertical="center"/>
    </xf>
    <xf numFmtId="6" fontId="10" fillId="0" borderId="28" xfId="1" applyFont="1" applyBorder="1" applyAlignment="1">
      <alignment vertical="center"/>
    </xf>
    <xf numFmtId="0" fontId="10" fillId="0" borderId="117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9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72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8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right" vertical="center"/>
    </xf>
    <xf numFmtId="0" fontId="10" fillId="2" borderId="41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71" xfId="0" applyFont="1" applyFill="1" applyBorder="1" applyAlignment="1">
      <alignment horizontal="left" vertical="center"/>
    </xf>
    <xf numFmtId="0" fontId="10" fillId="0" borderId="75" xfId="0" applyFont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left" vertical="center"/>
    </xf>
    <xf numFmtId="0" fontId="10" fillId="2" borderId="73" xfId="0" applyFont="1" applyFill="1" applyBorder="1" applyAlignment="1">
      <alignment horizontal="left" vertical="center"/>
    </xf>
    <xf numFmtId="0" fontId="10" fillId="2" borderId="86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left" vertical="center"/>
    </xf>
    <xf numFmtId="0" fontId="10" fillId="2" borderId="78" xfId="0" applyFont="1" applyFill="1" applyBorder="1" applyAlignment="1">
      <alignment horizontal="left" vertical="center"/>
    </xf>
    <xf numFmtId="0" fontId="24" fillId="2" borderId="41" xfId="0" applyFont="1" applyFill="1" applyBorder="1" applyAlignment="1">
      <alignment horizontal="left" vertical="center"/>
    </xf>
    <xf numFmtId="0" fontId="24" fillId="2" borderId="13" xfId="0" applyFont="1" applyFill="1" applyBorder="1" applyAlignment="1">
      <alignment horizontal="left" vertical="center"/>
    </xf>
    <xf numFmtId="0" fontId="24" fillId="2" borderId="71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73" xfId="0" applyFont="1" applyBorder="1" applyAlignment="1">
      <alignment horizontal="left" vertical="center"/>
    </xf>
    <xf numFmtId="0" fontId="24" fillId="0" borderId="24" xfId="0" applyFont="1" applyBorder="1" applyAlignment="1">
      <alignment horizontal="left" vertical="center"/>
    </xf>
    <xf numFmtId="0" fontId="24" fillId="0" borderId="2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4" fillId="0" borderId="85" xfId="0" applyFont="1" applyBorder="1" applyAlignment="1">
      <alignment horizontal="left" vertical="center"/>
    </xf>
    <xf numFmtId="0" fontId="22" fillId="0" borderId="75" xfId="0" applyFont="1" applyBorder="1" applyAlignment="1">
      <alignment horizontal="center" vertical="center"/>
    </xf>
    <xf numFmtId="0" fontId="22" fillId="0" borderId="71" xfId="0" applyFont="1" applyBorder="1" applyAlignment="1">
      <alignment horizontal="center" vertical="center"/>
    </xf>
    <xf numFmtId="6" fontId="12" fillId="0" borderId="20" xfId="1" applyFont="1" applyBorder="1" applyAlignment="1">
      <alignment horizontal="right" vertical="center"/>
    </xf>
    <xf numFmtId="0" fontId="10" fillId="0" borderId="12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86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78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176" fontId="10" fillId="0" borderId="74" xfId="0" applyNumberFormat="1" applyFont="1" applyBorder="1" applyAlignment="1">
      <alignment horizontal="right" vertical="center"/>
    </xf>
    <xf numFmtId="176" fontId="10" fillId="0" borderId="70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left" vertical="center"/>
    </xf>
    <xf numFmtId="176" fontId="11" fillId="0" borderId="80" xfId="0" applyNumberFormat="1" applyFont="1" applyBorder="1" applyAlignment="1">
      <alignment horizontal="right" vertical="center"/>
    </xf>
    <xf numFmtId="176" fontId="11" fillId="0" borderId="79" xfId="0" applyNumberFormat="1" applyFont="1" applyBorder="1" applyAlignment="1">
      <alignment horizontal="right" vertical="center"/>
    </xf>
    <xf numFmtId="6" fontId="11" fillId="0" borderId="42" xfId="1" applyFont="1" applyBorder="1" applyAlignment="1">
      <alignment horizontal="right" vertical="center"/>
    </xf>
    <xf numFmtId="0" fontId="11" fillId="0" borderId="25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57" xfId="0" applyFont="1" applyBorder="1" applyAlignment="1">
      <alignment horizontal="right" vertical="center"/>
    </xf>
    <xf numFmtId="176" fontId="11" fillId="0" borderId="49" xfId="0" applyNumberFormat="1" applyFont="1" applyBorder="1" applyAlignment="1">
      <alignment horizontal="right" vertical="center"/>
    </xf>
    <xf numFmtId="176" fontId="11" fillId="0" borderId="56" xfId="0" applyNumberFormat="1" applyFont="1" applyBorder="1" applyAlignment="1">
      <alignment horizontal="right" vertical="center"/>
    </xf>
    <xf numFmtId="6" fontId="11" fillId="0" borderId="49" xfId="1" applyFont="1" applyBorder="1" applyAlignment="1">
      <alignment horizontal="right" vertical="center"/>
    </xf>
    <xf numFmtId="0" fontId="11" fillId="0" borderId="68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11" fillId="0" borderId="6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1" xfId="0" applyFont="1" applyBorder="1" applyAlignment="1">
      <alignment horizontal="left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43" xfId="0" applyNumberFormat="1" applyFont="1" applyBorder="1" applyAlignment="1">
      <alignment horizontal="right" vertical="center"/>
    </xf>
    <xf numFmtId="6" fontId="11" fillId="0" borderId="39" xfId="1" applyFont="1" applyBorder="1" applyAlignment="1">
      <alignment horizontal="right" vertical="center"/>
    </xf>
    <xf numFmtId="6" fontId="11" fillId="0" borderId="67" xfId="1" applyFont="1" applyBorder="1" applyAlignment="1">
      <alignment horizontal="right" vertical="center"/>
    </xf>
    <xf numFmtId="6" fontId="10" fillId="0" borderId="14" xfId="1" applyFont="1" applyBorder="1" applyAlignment="1">
      <alignment horizontal="right" vertical="center"/>
    </xf>
    <xf numFmtId="6" fontId="10" fillId="0" borderId="17" xfId="1" applyFont="1" applyBorder="1" applyAlignment="1">
      <alignment horizontal="right" vertical="center"/>
    </xf>
    <xf numFmtId="0" fontId="11" fillId="0" borderId="69" xfId="0" applyFont="1" applyBorder="1" applyAlignment="1">
      <alignment horizontal="right" vertical="center"/>
    </xf>
    <xf numFmtId="6" fontId="13" fillId="0" borderId="20" xfId="0" applyNumberFormat="1" applyFont="1" applyBorder="1">
      <alignment vertical="center"/>
    </xf>
    <xf numFmtId="6" fontId="13" fillId="0" borderId="21" xfId="0" applyNumberFormat="1" applyFont="1" applyBorder="1">
      <alignment vertical="center"/>
    </xf>
    <xf numFmtId="6" fontId="13" fillId="0" borderId="22" xfId="0" applyNumberFormat="1" applyFont="1" applyBorder="1">
      <alignment vertical="center"/>
    </xf>
    <xf numFmtId="6" fontId="12" fillId="0" borderId="20" xfId="0" applyNumberFormat="1" applyFont="1" applyBorder="1">
      <alignment vertical="center"/>
    </xf>
    <xf numFmtId="6" fontId="12" fillId="0" borderId="21" xfId="0" applyNumberFormat="1" applyFont="1" applyBorder="1">
      <alignment vertical="center"/>
    </xf>
    <xf numFmtId="6" fontId="12" fillId="0" borderId="22" xfId="0" applyNumberFormat="1" applyFont="1" applyBorder="1">
      <alignment vertical="center"/>
    </xf>
    <xf numFmtId="0" fontId="12" fillId="0" borderId="20" xfId="0" applyFont="1" applyBorder="1" applyAlignment="1">
      <alignment horizontal="right" vertical="center"/>
    </xf>
    <xf numFmtId="0" fontId="12" fillId="0" borderId="21" xfId="0" applyFont="1" applyBorder="1" applyAlignment="1">
      <alignment horizontal="right" vertical="center"/>
    </xf>
    <xf numFmtId="0" fontId="12" fillId="0" borderId="22" xfId="0" applyFont="1" applyBorder="1" applyAlignment="1">
      <alignment horizontal="right" vertical="center"/>
    </xf>
    <xf numFmtId="6" fontId="10" fillId="0" borderId="35" xfId="1" applyFont="1" applyBorder="1" applyAlignment="1">
      <alignment horizontal="right" vertical="center"/>
    </xf>
    <xf numFmtId="6" fontId="10" fillId="0" borderId="66" xfId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11" fillId="0" borderId="68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6" fontId="12" fillId="0" borderId="42" xfId="0" applyNumberFormat="1" applyFont="1" applyBorder="1">
      <alignment vertical="center"/>
    </xf>
    <xf numFmtId="6" fontId="12" fillId="0" borderId="3" xfId="0" applyNumberFormat="1" applyFont="1" applyBorder="1">
      <alignment vertical="center"/>
    </xf>
    <xf numFmtId="6" fontId="12" fillId="0" borderId="44" xfId="0" applyNumberFormat="1" applyFont="1" applyBorder="1">
      <alignment vertical="center"/>
    </xf>
    <xf numFmtId="0" fontId="12" fillId="0" borderId="4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44" xfId="0" applyFont="1" applyBorder="1" applyAlignment="1">
      <alignment horizontal="right" vertical="center"/>
    </xf>
    <xf numFmtId="0" fontId="12" fillId="0" borderId="109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65" xfId="0" applyFont="1" applyBorder="1" applyAlignment="1">
      <alignment horizontal="left" vertical="center"/>
    </xf>
    <xf numFmtId="0" fontId="12" fillId="0" borderId="111" xfId="0" applyFont="1" applyBorder="1" applyAlignment="1">
      <alignment horizontal="left" vertical="center"/>
    </xf>
    <xf numFmtId="0" fontId="12" fillId="0" borderId="88" xfId="0" applyFont="1" applyBorder="1" applyAlignment="1">
      <alignment horizontal="left" vertical="center"/>
    </xf>
    <xf numFmtId="0" fontId="12" fillId="0" borderId="112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 wrapText="1"/>
    </xf>
    <xf numFmtId="3" fontId="10" fillId="0" borderId="75" xfId="0" applyNumberFormat="1" applyFont="1" applyBorder="1" applyAlignment="1">
      <alignment horizontal="right" vertical="center"/>
    </xf>
    <xf numFmtId="0" fontId="10" fillId="0" borderId="71" xfId="0" applyFont="1" applyBorder="1" applyAlignment="1">
      <alignment horizontal="right" vertical="center"/>
    </xf>
    <xf numFmtId="6" fontId="12" fillId="0" borderId="63" xfId="0" applyNumberFormat="1" applyFont="1" applyBorder="1" applyAlignment="1">
      <alignment horizontal="right" vertical="center"/>
    </xf>
    <xf numFmtId="6" fontId="12" fillId="0" borderId="110" xfId="0" applyNumberFormat="1" applyFont="1" applyBorder="1" applyAlignment="1">
      <alignment horizontal="right" vertical="center"/>
    </xf>
    <xf numFmtId="6" fontId="12" fillId="0" borderId="96" xfId="0" applyNumberFormat="1" applyFont="1" applyBorder="1">
      <alignment vertical="center"/>
    </xf>
    <xf numFmtId="6" fontId="12" fillId="0" borderId="113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2" fillId="0" borderId="114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03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58" fontId="12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6" fontId="19" fillId="0" borderId="0" xfId="0" applyNumberFormat="1" applyFont="1" applyAlignment="1">
      <alignment horizontal="center"/>
    </xf>
    <xf numFmtId="6" fontId="19" fillId="0" borderId="3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6" fontId="12" fillId="0" borderId="115" xfId="0" applyNumberFormat="1" applyFont="1" applyBorder="1" applyAlignment="1">
      <alignment horizontal="right" vertical="center"/>
    </xf>
    <xf numFmtId="6" fontId="12" fillId="0" borderId="116" xfId="0" applyNumberFormat="1" applyFont="1" applyBorder="1" applyAlignment="1">
      <alignment horizontal="right" vertical="center"/>
    </xf>
  </cellXfs>
  <cellStyles count="3"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190499</xdr:colOff>
      <xdr:row>11</xdr:row>
      <xdr:rowOff>89647</xdr:rowOff>
    </xdr:from>
    <xdr:to>
      <xdr:col>12</xdr:col>
      <xdr:colOff>291352</xdr:colOff>
      <xdr:row>14</xdr:row>
      <xdr:rowOff>100404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0FCB5786-2F62-4EB0-8ADF-28E04804B9B0}"/>
            </a:ext>
          </a:extLst>
        </xdr:cNvPr>
        <xdr:cNvGrpSpPr>
          <a:grpSpLocks/>
        </xdr:cNvGrpSpPr>
      </xdr:nvGrpSpPr>
      <xdr:grpSpPr bwMode="auto">
        <a:xfrm>
          <a:off x="4771464" y="3567953"/>
          <a:ext cx="1848970" cy="647251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380D862F-3AFC-09DA-3D89-2AB9770B04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4080DFCA-9FB4-4E05-C6B6-67230BAB58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8165E590-0429-CD09-F512-C2A9F52DAA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C3A3068A-F8AE-6DC8-1DC0-9B3480C54D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FAFA3B61-539A-4DCC-DCA2-55B2D79649F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2D3716CA-BAF0-3813-AD28-731828244A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11</xdr:col>
      <xdr:colOff>197223</xdr:colOff>
      <xdr:row>6</xdr:row>
      <xdr:rowOff>260075</xdr:rowOff>
    </xdr:from>
    <xdr:to>
      <xdr:col>12</xdr:col>
      <xdr:colOff>255766</xdr:colOff>
      <xdr:row>9</xdr:row>
      <xdr:rowOff>100561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CE9AAE-B538-4671-BF8A-FA9DF2B3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4282" y="2447463"/>
          <a:ext cx="560566" cy="620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41715</xdr:colOff>
      <xdr:row>12</xdr:row>
      <xdr:rowOff>44824</xdr:rowOff>
    </xdr:from>
    <xdr:to>
      <xdr:col>9</xdr:col>
      <xdr:colOff>463475</xdr:colOff>
      <xdr:row>14</xdr:row>
      <xdr:rowOff>62754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1CB62508-E1AE-897A-364D-94EF607D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4727" y="3756212"/>
          <a:ext cx="421760" cy="421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190499</xdr:colOff>
      <xdr:row>11</xdr:row>
      <xdr:rowOff>89647</xdr:rowOff>
    </xdr:from>
    <xdr:to>
      <xdr:col>12</xdr:col>
      <xdr:colOff>291352</xdr:colOff>
      <xdr:row>14</xdr:row>
      <xdr:rowOff>100404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40A90DF3-7F34-4E3C-B38C-62F7E163183A}"/>
            </a:ext>
          </a:extLst>
        </xdr:cNvPr>
        <xdr:cNvGrpSpPr>
          <a:grpSpLocks/>
        </xdr:cNvGrpSpPr>
      </xdr:nvGrpSpPr>
      <xdr:grpSpPr bwMode="auto">
        <a:xfrm>
          <a:off x="4771464" y="3567953"/>
          <a:ext cx="1848970" cy="64725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3727F73-330F-FD5F-C476-753FEF435F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5D58DFFF-C119-694E-12EA-667BEE41D1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3937D699-154B-0619-B46C-8A81AE0C08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768DE309-629A-91FA-1B3C-6DF820F079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6D5489A-C263-70B6-115C-E068B7B308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D83433CA-FD90-C952-3EB9-0F651057AD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11</xdr:col>
      <xdr:colOff>197223</xdr:colOff>
      <xdr:row>6</xdr:row>
      <xdr:rowOff>260075</xdr:rowOff>
    </xdr:from>
    <xdr:to>
      <xdr:col>12</xdr:col>
      <xdr:colOff>255766</xdr:colOff>
      <xdr:row>9</xdr:row>
      <xdr:rowOff>100561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F0232EC-C378-4EBD-9DF4-7B3C3293B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4143" y="2454635"/>
          <a:ext cx="561463" cy="625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41715</xdr:colOff>
      <xdr:row>12</xdr:row>
      <xdr:rowOff>44824</xdr:rowOff>
    </xdr:from>
    <xdr:to>
      <xdr:col>9</xdr:col>
      <xdr:colOff>463475</xdr:colOff>
      <xdr:row>14</xdr:row>
      <xdr:rowOff>62754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507EEEF-E84F-4779-B558-CBDE484C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795" y="3778624"/>
          <a:ext cx="421760" cy="421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170330</xdr:colOff>
      <xdr:row>4</xdr:row>
      <xdr:rowOff>125505</xdr:rowOff>
    </xdr:from>
    <xdr:to>
      <xdr:col>6</xdr:col>
      <xdr:colOff>258857</xdr:colOff>
      <xdr:row>6</xdr:row>
      <xdr:rowOff>2498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B8BBA4E6-47BD-4374-9367-70559D99CCEC}"/>
            </a:ext>
          </a:extLst>
        </xdr:cNvPr>
        <xdr:cNvSpPr txBox="1">
          <a:spLocks noChangeArrowheads="1"/>
        </xdr:cNvSpPr>
      </xdr:nvSpPr>
      <xdr:spPr bwMode="auto">
        <a:xfrm>
          <a:off x="663389" y="1721223"/>
          <a:ext cx="3181350" cy="4686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44EB9-2FED-41F4-BE15-8D58F77D5D34}">
  <dimension ref="A1:S235"/>
  <sheetViews>
    <sheetView zoomScale="85" zoomScaleNormal="85" workbookViewId="0">
      <selection activeCell="J34" sqref="J34:L34"/>
    </sheetView>
  </sheetViews>
  <sheetFormatPr defaultColWidth="13" defaultRowHeight="13.2" x14ac:dyDescent="0.2"/>
  <cols>
    <col min="1" max="2" width="7.21875" style="1" customWidth="1"/>
    <col min="3" max="5" width="10.109375" style="1" customWidth="1"/>
    <col min="6" max="7" width="7.6640625" style="1" customWidth="1"/>
    <col min="8" max="8" width="6.77734375" style="1" customWidth="1"/>
    <col min="9" max="9" width="3.5546875" style="17" customWidth="1"/>
    <col min="10" max="13" width="7.33203125" style="1" customWidth="1"/>
    <col min="14" max="14" width="8.21875" style="1" customWidth="1"/>
    <col min="15" max="241" width="13" style="1"/>
    <col min="242" max="242" width="7.6640625" style="1" customWidth="1"/>
    <col min="243" max="243" width="7.21875" style="1" customWidth="1"/>
    <col min="244" max="244" width="7.109375" style="1" customWidth="1"/>
    <col min="245" max="247" width="14.44140625" style="1" customWidth="1"/>
    <col min="248" max="249" width="7.6640625" style="1" customWidth="1"/>
    <col min="250" max="250" width="8.77734375" style="1" customWidth="1"/>
    <col min="251" max="254" width="7.6640625" style="1" customWidth="1"/>
    <col min="255" max="255" width="8.21875" style="1" customWidth="1"/>
    <col min="256" max="497" width="13" style="1"/>
    <col min="498" max="498" width="7.6640625" style="1" customWidth="1"/>
    <col min="499" max="499" width="7.21875" style="1" customWidth="1"/>
    <col min="500" max="500" width="7.109375" style="1" customWidth="1"/>
    <col min="501" max="503" width="14.44140625" style="1" customWidth="1"/>
    <col min="504" max="505" width="7.6640625" style="1" customWidth="1"/>
    <col min="506" max="506" width="8.77734375" style="1" customWidth="1"/>
    <col min="507" max="510" width="7.6640625" style="1" customWidth="1"/>
    <col min="511" max="511" width="8.21875" style="1" customWidth="1"/>
    <col min="512" max="753" width="13" style="1"/>
    <col min="754" max="754" width="7.6640625" style="1" customWidth="1"/>
    <col min="755" max="755" width="7.21875" style="1" customWidth="1"/>
    <col min="756" max="756" width="7.109375" style="1" customWidth="1"/>
    <col min="757" max="759" width="14.44140625" style="1" customWidth="1"/>
    <col min="760" max="761" width="7.6640625" style="1" customWidth="1"/>
    <col min="762" max="762" width="8.77734375" style="1" customWidth="1"/>
    <col min="763" max="766" width="7.6640625" style="1" customWidth="1"/>
    <col min="767" max="767" width="8.21875" style="1" customWidth="1"/>
    <col min="768" max="1009" width="13" style="1"/>
    <col min="1010" max="1010" width="7.6640625" style="1" customWidth="1"/>
    <col min="1011" max="1011" width="7.21875" style="1" customWidth="1"/>
    <col min="1012" max="1012" width="7.109375" style="1" customWidth="1"/>
    <col min="1013" max="1015" width="14.44140625" style="1" customWidth="1"/>
    <col min="1016" max="1017" width="7.6640625" style="1" customWidth="1"/>
    <col min="1018" max="1018" width="8.77734375" style="1" customWidth="1"/>
    <col min="1019" max="1022" width="7.6640625" style="1" customWidth="1"/>
    <col min="1023" max="1023" width="8.21875" style="1" customWidth="1"/>
    <col min="1024" max="1265" width="13" style="1"/>
    <col min="1266" max="1266" width="7.6640625" style="1" customWidth="1"/>
    <col min="1267" max="1267" width="7.21875" style="1" customWidth="1"/>
    <col min="1268" max="1268" width="7.109375" style="1" customWidth="1"/>
    <col min="1269" max="1271" width="14.44140625" style="1" customWidth="1"/>
    <col min="1272" max="1273" width="7.6640625" style="1" customWidth="1"/>
    <col min="1274" max="1274" width="8.77734375" style="1" customWidth="1"/>
    <col min="1275" max="1278" width="7.6640625" style="1" customWidth="1"/>
    <col min="1279" max="1279" width="8.21875" style="1" customWidth="1"/>
    <col min="1280" max="1521" width="13" style="1"/>
    <col min="1522" max="1522" width="7.6640625" style="1" customWidth="1"/>
    <col min="1523" max="1523" width="7.21875" style="1" customWidth="1"/>
    <col min="1524" max="1524" width="7.109375" style="1" customWidth="1"/>
    <col min="1525" max="1527" width="14.44140625" style="1" customWidth="1"/>
    <col min="1528" max="1529" width="7.6640625" style="1" customWidth="1"/>
    <col min="1530" max="1530" width="8.77734375" style="1" customWidth="1"/>
    <col min="1531" max="1534" width="7.6640625" style="1" customWidth="1"/>
    <col min="1535" max="1535" width="8.21875" style="1" customWidth="1"/>
    <col min="1536" max="1777" width="13" style="1"/>
    <col min="1778" max="1778" width="7.6640625" style="1" customWidth="1"/>
    <col min="1779" max="1779" width="7.21875" style="1" customWidth="1"/>
    <col min="1780" max="1780" width="7.109375" style="1" customWidth="1"/>
    <col min="1781" max="1783" width="14.44140625" style="1" customWidth="1"/>
    <col min="1784" max="1785" width="7.6640625" style="1" customWidth="1"/>
    <col min="1786" max="1786" width="8.77734375" style="1" customWidth="1"/>
    <col min="1787" max="1790" width="7.6640625" style="1" customWidth="1"/>
    <col min="1791" max="1791" width="8.21875" style="1" customWidth="1"/>
    <col min="1792" max="2033" width="13" style="1"/>
    <col min="2034" max="2034" width="7.6640625" style="1" customWidth="1"/>
    <col min="2035" max="2035" width="7.21875" style="1" customWidth="1"/>
    <col min="2036" max="2036" width="7.109375" style="1" customWidth="1"/>
    <col min="2037" max="2039" width="14.44140625" style="1" customWidth="1"/>
    <col min="2040" max="2041" width="7.6640625" style="1" customWidth="1"/>
    <col min="2042" max="2042" width="8.77734375" style="1" customWidth="1"/>
    <col min="2043" max="2046" width="7.6640625" style="1" customWidth="1"/>
    <col min="2047" max="2047" width="8.21875" style="1" customWidth="1"/>
    <col min="2048" max="2289" width="13" style="1"/>
    <col min="2290" max="2290" width="7.6640625" style="1" customWidth="1"/>
    <col min="2291" max="2291" width="7.21875" style="1" customWidth="1"/>
    <col min="2292" max="2292" width="7.109375" style="1" customWidth="1"/>
    <col min="2293" max="2295" width="14.44140625" style="1" customWidth="1"/>
    <col min="2296" max="2297" width="7.6640625" style="1" customWidth="1"/>
    <col min="2298" max="2298" width="8.77734375" style="1" customWidth="1"/>
    <col min="2299" max="2302" width="7.6640625" style="1" customWidth="1"/>
    <col min="2303" max="2303" width="8.21875" style="1" customWidth="1"/>
    <col min="2304" max="2545" width="13" style="1"/>
    <col min="2546" max="2546" width="7.6640625" style="1" customWidth="1"/>
    <col min="2547" max="2547" width="7.21875" style="1" customWidth="1"/>
    <col min="2548" max="2548" width="7.109375" style="1" customWidth="1"/>
    <col min="2549" max="2551" width="14.44140625" style="1" customWidth="1"/>
    <col min="2552" max="2553" width="7.6640625" style="1" customWidth="1"/>
    <col min="2554" max="2554" width="8.77734375" style="1" customWidth="1"/>
    <col min="2555" max="2558" width="7.6640625" style="1" customWidth="1"/>
    <col min="2559" max="2559" width="8.21875" style="1" customWidth="1"/>
    <col min="2560" max="2801" width="13" style="1"/>
    <col min="2802" max="2802" width="7.6640625" style="1" customWidth="1"/>
    <col min="2803" max="2803" width="7.21875" style="1" customWidth="1"/>
    <col min="2804" max="2804" width="7.109375" style="1" customWidth="1"/>
    <col min="2805" max="2807" width="14.44140625" style="1" customWidth="1"/>
    <col min="2808" max="2809" width="7.6640625" style="1" customWidth="1"/>
    <col min="2810" max="2810" width="8.77734375" style="1" customWidth="1"/>
    <col min="2811" max="2814" width="7.6640625" style="1" customWidth="1"/>
    <col min="2815" max="2815" width="8.21875" style="1" customWidth="1"/>
    <col min="2816" max="3057" width="13" style="1"/>
    <col min="3058" max="3058" width="7.6640625" style="1" customWidth="1"/>
    <col min="3059" max="3059" width="7.21875" style="1" customWidth="1"/>
    <col min="3060" max="3060" width="7.109375" style="1" customWidth="1"/>
    <col min="3061" max="3063" width="14.44140625" style="1" customWidth="1"/>
    <col min="3064" max="3065" width="7.6640625" style="1" customWidth="1"/>
    <col min="3066" max="3066" width="8.77734375" style="1" customWidth="1"/>
    <col min="3067" max="3070" width="7.6640625" style="1" customWidth="1"/>
    <col min="3071" max="3071" width="8.21875" style="1" customWidth="1"/>
    <col min="3072" max="3313" width="13" style="1"/>
    <col min="3314" max="3314" width="7.6640625" style="1" customWidth="1"/>
    <col min="3315" max="3315" width="7.21875" style="1" customWidth="1"/>
    <col min="3316" max="3316" width="7.109375" style="1" customWidth="1"/>
    <col min="3317" max="3319" width="14.44140625" style="1" customWidth="1"/>
    <col min="3320" max="3321" width="7.6640625" style="1" customWidth="1"/>
    <col min="3322" max="3322" width="8.77734375" style="1" customWidth="1"/>
    <col min="3323" max="3326" width="7.6640625" style="1" customWidth="1"/>
    <col min="3327" max="3327" width="8.21875" style="1" customWidth="1"/>
    <col min="3328" max="3569" width="13" style="1"/>
    <col min="3570" max="3570" width="7.6640625" style="1" customWidth="1"/>
    <col min="3571" max="3571" width="7.21875" style="1" customWidth="1"/>
    <col min="3572" max="3572" width="7.109375" style="1" customWidth="1"/>
    <col min="3573" max="3575" width="14.44140625" style="1" customWidth="1"/>
    <col min="3576" max="3577" width="7.6640625" style="1" customWidth="1"/>
    <col min="3578" max="3578" width="8.77734375" style="1" customWidth="1"/>
    <col min="3579" max="3582" width="7.6640625" style="1" customWidth="1"/>
    <col min="3583" max="3583" width="8.21875" style="1" customWidth="1"/>
    <col min="3584" max="3825" width="13" style="1"/>
    <col min="3826" max="3826" width="7.6640625" style="1" customWidth="1"/>
    <col min="3827" max="3827" width="7.21875" style="1" customWidth="1"/>
    <col min="3828" max="3828" width="7.109375" style="1" customWidth="1"/>
    <col min="3829" max="3831" width="14.44140625" style="1" customWidth="1"/>
    <col min="3832" max="3833" width="7.6640625" style="1" customWidth="1"/>
    <col min="3834" max="3834" width="8.77734375" style="1" customWidth="1"/>
    <col min="3835" max="3838" width="7.6640625" style="1" customWidth="1"/>
    <col min="3839" max="3839" width="8.21875" style="1" customWidth="1"/>
    <col min="3840" max="4081" width="13" style="1"/>
    <col min="4082" max="4082" width="7.6640625" style="1" customWidth="1"/>
    <col min="4083" max="4083" width="7.21875" style="1" customWidth="1"/>
    <col min="4084" max="4084" width="7.109375" style="1" customWidth="1"/>
    <col min="4085" max="4087" width="14.44140625" style="1" customWidth="1"/>
    <col min="4088" max="4089" width="7.6640625" style="1" customWidth="1"/>
    <col min="4090" max="4090" width="8.77734375" style="1" customWidth="1"/>
    <col min="4091" max="4094" width="7.6640625" style="1" customWidth="1"/>
    <col min="4095" max="4095" width="8.21875" style="1" customWidth="1"/>
    <col min="4096" max="4337" width="13" style="1"/>
    <col min="4338" max="4338" width="7.6640625" style="1" customWidth="1"/>
    <col min="4339" max="4339" width="7.21875" style="1" customWidth="1"/>
    <col min="4340" max="4340" width="7.109375" style="1" customWidth="1"/>
    <col min="4341" max="4343" width="14.44140625" style="1" customWidth="1"/>
    <col min="4344" max="4345" width="7.6640625" style="1" customWidth="1"/>
    <col min="4346" max="4346" width="8.77734375" style="1" customWidth="1"/>
    <col min="4347" max="4350" width="7.6640625" style="1" customWidth="1"/>
    <col min="4351" max="4351" width="8.21875" style="1" customWidth="1"/>
    <col min="4352" max="4593" width="13" style="1"/>
    <col min="4594" max="4594" width="7.6640625" style="1" customWidth="1"/>
    <col min="4595" max="4595" width="7.21875" style="1" customWidth="1"/>
    <col min="4596" max="4596" width="7.109375" style="1" customWidth="1"/>
    <col min="4597" max="4599" width="14.44140625" style="1" customWidth="1"/>
    <col min="4600" max="4601" width="7.6640625" style="1" customWidth="1"/>
    <col min="4602" max="4602" width="8.77734375" style="1" customWidth="1"/>
    <col min="4603" max="4606" width="7.6640625" style="1" customWidth="1"/>
    <col min="4607" max="4607" width="8.21875" style="1" customWidth="1"/>
    <col min="4608" max="4849" width="13" style="1"/>
    <col min="4850" max="4850" width="7.6640625" style="1" customWidth="1"/>
    <col min="4851" max="4851" width="7.21875" style="1" customWidth="1"/>
    <col min="4852" max="4852" width="7.109375" style="1" customWidth="1"/>
    <col min="4853" max="4855" width="14.44140625" style="1" customWidth="1"/>
    <col min="4856" max="4857" width="7.6640625" style="1" customWidth="1"/>
    <col min="4858" max="4858" width="8.77734375" style="1" customWidth="1"/>
    <col min="4859" max="4862" width="7.6640625" style="1" customWidth="1"/>
    <col min="4863" max="4863" width="8.21875" style="1" customWidth="1"/>
    <col min="4864" max="5105" width="13" style="1"/>
    <col min="5106" max="5106" width="7.6640625" style="1" customWidth="1"/>
    <col min="5107" max="5107" width="7.21875" style="1" customWidth="1"/>
    <col min="5108" max="5108" width="7.109375" style="1" customWidth="1"/>
    <col min="5109" max="5111" width="14.44140625" style="1" customWidth="1"/>
    <col min="5112" max="5113" width="7.6640625" style="1" customWidth="1"/>
    <col min="5114" max="5114" width="8.77734375" style="1" customWidth="1"/>
    <col min="5115" max="5118" width="7.6640625" style="1" customWidth="1"/>
    <col min="5119" max="5119" width="8.21875" style="1" customWidth="1"/>
    <col min="5120" max="5361" width="13" style="1"/>
    <col min="5362" max="5362" width="7.6640625" style="1" customWidth="1"/>
    <col min="5363" max="5363" width="7.21875" style="1" customWidth="1"/>
    <col min="5364" max="5364" width="7.109375" style="1" customWidth="1"/>
    <col min="5365" max="5367" width="14.44140625" style="1" customWidth="1"/>
    <col min="5368" max="5369" width="7.6640625" style="1" customWidth="1"/>
    <col min="5370" max="5370" width="8.77734375" style="1" customWidth="1"/>
    <col min="5371" max="5374" width="7.6640625" style="1" customWidth="1"/>
    <col min="5375" max="5375" width="8.21875" style="1" customWidth="1"/>
    <col min="5376" max="5617" width="13" style="1"/>
    <col min="5618" max="5618" width="7.6640625" style="1" customWidth="1"/>
    <col min="5619" max="5619" width="7.21875" style="1" customWidth="1"/>
    <col min="5620" max="5620" width="7.109375" style="1" customWidth="1"/>
    <col min="5621" max="5623" width="14.44140625" style="1" customWidth="1"/>
    <col min="5624" max="5625" width="7.6640625" style="1" customWidth="1"/>
    <col min="5626" max="5626" width="8.77734375" style="1" customWidth="1"/>
    <col min="5627" max="5630" width="7.6640625" style="1" customWidth="1"/>
    <col min="5631" max="5631" width="8.21875" style="1" customWidth="1"/>
    <col min="5632" max="5873" width="13" style="1"/>
    <col min="5874" max="5874" width="7.6640625" style="1" customWidth="1"/>
    <col min="5875" max="5875" width="7.21875" style="1" customWidth="1"/>
    <col min="5876" max="5876" width="7.109375" style="1" customWidth="1"/>
    <col min="5877" max="5879" width="14.44140625" style="1" customWidth="1"/>
    <col min="5880" max="5881" width="7.6640625" style="1" customWidth="1"/>
    <col min="5882" max="5882" width="8.77734375" style="1" customWidth="1"/>
    <col min="5883" max="5886" width="7.6640625" style="1" customWidth="1"/>
    <col min="5887" max="5887" width="8.21875" style="1" customWidth="1"/>
    <col min="5888" max="6129" width="13" style="1"/>
    <col min="6130" max="6130" width="7.6640625" style="1" customWidth="1"/>
    <col min="6131" max="6131" width="7.21875" style="1" customWidth="1"/>
    <col min="6132" max="6132" width="7.109375" style="1" customWidth="1"/>
    <col min="6133" max="6135" width="14.44140625" style="1" customWidth="1"/>
    <col min="6136" max="6137" width="7.6640625" style="1" customWidth="1"/>
    <col min="6138" max="6138" width="8.77734375" style="1" customWidth="1"/>
    <col min="6139" max="6142" width="7.6640625" style="1" customWidth="1"/>
    <col min="6143" max="6143" width="8.21875" style="1" customWidth="1"/>
    <col min="6144" max="6385" width="13" style="1"/>
    <col min="6386" max="6386" width="7.6640625" style="1" customWidth="1"/>
    <col min="6387" max="6387" width="7.21875" style="1" customWidth="1"/>
    <col min="6388" max="6388" width="7.109375" style="1" customWidth="1"/>
    <col min="6389" max="6391" width="14.44140625" style="1" customWidth="1"/>
    <col min="6392" max="6393" width="7.6640625" style="1" customWidth="1"/>
    <col min="6394" max="6394" width="8.77734375" style="1" customWidth="1"/>
    <col min="6395" max="6398" width="7.6640625" style="1" customWidth="1"/>
    <col min="6399" max="6399" width="8.21875" style="1" customWidth="1"/>
    <col min="6400" max="6641" width="13" style="1"/>
    <col min="6642" max="6642" width="7.6640625" style="1" customWidth="1"/>
    <col min="6643" max="6643" width="7.21875" style="1" customWidth="1"/>
    <col min="6644" max="6644" width="7.109375" style="1" customWidth="1"/>
    <col min="6645" max="6647" width="14.44140625" style="1" customWidth="1"/>
    <col min="6648" max="6649" width="7.6640625" style="1" customWidth="1"/>
    <col min="6650" max="6650" width="8.77734375" style="1" customWidth="1"/>
    <col min="6651" max="6654" width="7.6640625" style="1" customWidth="1"/>
    <col min="6655" max="6655" width="8.21875" style="1" customWidth="1"/>
    <col min="6656" max="6897" width="13" style="1"/>
    <col min="6898" max="6898" width="7.6640625" style="1" customWidth="1"/>
    <col min="6899" max="6899" width="7.21875" style="1" customWidth="1"/>
    <col min="6900" max="6900" width="7.109375" style="1" customWidth="1"/>
    <col min="6901" max="6903" width="14.44140625" style="1" customWidth="1"/>
    <col min="6904" max="6905" width="7.6640625" style="1" customWidth="1"/>
    <col min="6906" max="6906" width="8.77734375" style="1" customWidth="1"/>
    <col min="6907" max="6910" width="7.6640625" style="1" customWidth="1"/>
    <col min="6911" max="6911" width="8.21875" style="1" customWidth="1"/>
    <col min="6912" max="7153" width="13" style="1"/>
    <col min="7154" max="7154" width="7.6640625" style="1" customWidth="1"/>
    <col min="7155" max="7155" width="7.21875" style="1" customWidth="1"/>
    <col min="7156" max="7156" width="7.109375" style="1" customWidth="1"/>
    <col min="7157" max="7159" width="14.44140625" style="1" customWidth="1"/>
    <col min="7160" max="7161" width="7.6640625" style="1" customWidth="1"/>
    <col min="7162" max="7162" width="8.77734375" style="1" customWidth="1"/>
    <col min="7163" max="7166" width="7.6640625" style="1" customWidth="1"/>
    <col min="7167" max="7167" width="8.21875" style="1" customWidth="1"/>
    <col min="7168" max="7409" width="13" style="1"/>
    <col min="7410" max="7410" width="7.6640625" style="1" customWidth="1"/>
    <col min="7411" max="7411" width="7.21875" style="1" customWidth="1"/>
    <col min="7412" max="7412" width="7.109375" style="1" customWidth="1"/>
    <col min="7413" max="7415" width="14.44140625" style="1" customWidth="1"/>
    <col min="7416" max="7417" width="7.6640625" style="1" customWidth="1"/>
    <col min="7418" max="7418" width="8.77734375" style="1" customWidth="1"/>
    <col min="7419" max="7422" width="7.6640625" style="1" customWidth="1"/>
    <col min="7423" max="7423" width="8.21875" style="1" customWidth="1"/>
    <col min="7424" max="7665" width="13" style="1"/>
    <col min="7666" max="7666" width="7.6640625" style="1" customWidth="1"/>
    <col min="7667" max="7667" width="7.21875" style="1" customWidth="1"/>
    <col min="7668" max="7668" width="7.109375" style="1" customWidth="1"/>
    <col min="7669" max="7671" width="14.44140625" style="1" customWidth="1"/>
    <col min="7672" max="7673" width="7.6640625" style="1" customWidth="1"/>
    <col min="7674" max="7674" width="8.77734375" style="1" customWidth="1"/>
    <col min="7675" max="7678" width="7.6640625" style="1" customWidth="1"/>
    <col min="7679" max="7679" width="8.21875" style="1" customWidth="1"/>
    <col min="7680" max="7921" width="13" style="1"/>
    <col min="7922" max="7922" width="7.6640625" style="1" customWidth="1"/>
    <col min="7923" max="7923" width="7.21875" style="1" customWidth="1"/>
    <col min="7924" max="7924" width="7.109375" style="1" customWidth="1"/>
    <col min="7925" max="7927" width="14.44140625" style="1" customWidth="1"/>
    <col min="7928" max="7929" width="7.6640625" style="1" customWidth="1"/>
    <col min="7930" max="7930" width="8.77734375" style="1" customWidth="1"/>
    <col min="7931" max="7934" width="7.6640625" style="1" customWidth="1"/>
    <col min="7935" max="7935" width="8.21875" style="1" customWidth="1"/>
    <col min="7936" max="8177" width="13" style="1"/>
    <col min="8178" max="8178" width="7.6640625" style="1" customWidth="1"/>
    <col min="8179" max="8179" width="7.21875" style="1" customWidth="1"/>
    <col min="8180" max="8180" width="7.109375" style="1" customWidth="1"/>
    <col min="8181" max="8183" width="14.44140625" style="1" customWidth="1"/>
    <col min="8184" max="8185" width="7.6640625" style="1" customWidth="1"/>
    <col min="8186" max="8186" width="8.77734375" style="1" customWidth="1"/>
    <col min="8187" max="8190" width="7.6640625" style="1" customWidth="1"/>
    <col min="8191" max="8191" width="8.21875" style="1" customWidth="1"/>
    <col min="8192" max="8433" width="13" style="1"/>
    <col min="8434" max="8434" width="7.6640625" style="1" customWidth="1"/>
    <col min="8435" max="8435" width="7.21875" style="1" customWidth="1"/>
    <col min="8436" max="8436" width="7.109375" style="1" customWidth="1"/>
    <col min="8437" max="8439" width="14.44140625" style="1" customWidth="1"/>
    <col min="8440" max="8441" width="7.6640625" style="1" customWidth="1"/>
    <col min="8442" max="8442" width="8.77734375" style="1" customWidth="1"/>
    <col min="8443" max="8446" width="7.6640625" style="1" customWidth="1"/>
    <col min="8447" max="8447" width="8.21875" style="1" customWidth="1"/>
    <col min="8448" max="8689" width="13" style="1"/>
    <col min="8690" max="8690" width="7.6640625" style="1" customWidth="1"/>
    <col min="8691" max="8691" width="7.21875" style="1" customWidth="1"/>
    <col min="8692" max="8692" width="7.109375" style="1" customWidth="1"/>
    <col min="8693" max="8695" width="14.44140625" style="1" customWidth="1"/>
    <col min="8696" max="8697" width="7.6640625" style="1" customWidth="1"/>
    <col min="8698" max="8698" width="8.77734375" style="1" customWidth="1"/>
    <col min="8699" max="8702" width="7.6640625" style="1" customWidth="1"/>
    <col min="8703" max="8703" width="8.21875" style="1" customWidth="1"/>
    <col min="8704" max="8945" width="13" style="1"/>
    <col min="8946" max="8946" width="7.6640625" style="1" customWidth="1"/>
    <col min="8947" max="8947" width="7.21875" style="1" customWidth="1"/>
    <col min="8948" max="8948" width="7.109375" style="1" customWidth="1"/>
    <col min="8949" max="8951" width="14.44140625" style="1" customWidth="1"/>
    <col min="8952" max="8953" width="7.6640625" style="1" customWidth="1"/>
    <col min="8954" max="8954" width="8.77734375" style="1" customWidth="1"/>
    <col min="8955" max="8958" width="7.6640625" style="1" customWidth="1"/>
    <col min="8959" max="8959" width="8.21875" style="1" customWidth="1"/>
    <col min="8960" max="9201" width="13" style="1"/>
    <col min="9202" max="9202" width="7.6640625" style="1" customWidth="1"/>
    <col min="9203" max="9203" width="7.21875" style="1" customWidth="1"/>
    <col min="9204" max="9204" width="7.109375" style="1" customWidth="1"/>
    <col min="9205" max="9207" width="14.44140625" style="1" customWidth="1"/>
    <col min="9208" max="9209" width="7.6640625" style="1" customWidth="1"/>
    <col min="9210" max="9210" width="8.77734375" style="1" customWidth="1"/>
    <col min="9211" max="9214" width="7.6640625" style="1" customWidth="1"/>
    <col min="9215" max="9215" width="8.21875" style="1" customWidth="1"/>
    <col min="9216" max="9457" width="13" style="1"/>
    <col min="9458" max="9458" width="7.6640625" style="1" customWidth="1"/>
    <col min="9459" max="9459" width="7.21875" style="1" customWidth="1"/>
    <col min="9460" max="9460" width="7.109375" style="1" customWidth="1"/>
    <col min="9461" max="9463" width="14.44140625" style="1" customWidth="1"/>
    <col min="9464" max="9465" width="7.6640625" style="1" customWidth="1"/>
    <col min="9466" max="9466" width="8.77734375" style="1" customWidth="1"/>
    <col min="9467" max="9470" width="7.6640625" style="1" customWidth="1"/>
    <col min="9471" max="9471" width="8.21875" style="1" customWidth="1"/>
    <col min="9472" max="9713" width="13" style="1"/>
    <col min="9714" max="9714" width="7.6640625" style="1" customWidth="1"/>
    <col min="9715" max="9715" width="7.21875" style="1" customWidth="1"/>
    <col min="9716" max="9716" width="7.109375" style="1" customWidth="1"/>
    <col min="9717" max="9719" width="14.44140625" style="1" customWidth="1"/>
    <col min="9720" max="9721" width="7.6640625" style="1" customWidth="1"/>
    <col min="9722" max="9722" width="8.77734375" style="1" customWidth="1"/>
    <col min="9723" max="9726" width="7.6640625" style="1" customWidth="1"/>
    <col min="9727" max="9727" width="8.21875" style="1" customWidth="1"/>
    <col min="9728" max="9969" width="13" style="1"/>
    <col min="9970" max="9970" width="7.6640625" style="1" customWidth="1"/>
    <col min="9971" max="9971" width="7.21875" style="1" customWidth="1"/>
    <col min="9972" max="9972" width="7.109375" style="1" customWidth="1"/>
    <col min="9973" max="9975" width="14.44140625" style="1" customWidth="1"/>
    <col min="9976" max="9977" width="7.6640625" style="1" customWidth="1"/>
    <col min="9978" max="9978" width="8.77734375" style="1" customWidth="1"/>
    <col min="9979" max="9982" width="7.6640625" style="1" customWidth="1"/>
    <col min="9983" max="9983" width="8.21875" style="1" customWidth="1"/>
    <col min="9984" max="10225" width="13" style="1"/>
    <col min="10226" max="10226" width="7.6640625" style="1" customWidth="1"/>
    <col min="10227" max="10227" width="7.21875" style="1" customWidth="1"/>
    <col min="10228" max="10228" width="7.109375" style="1" customWidth="1"/>
    <col min="10229" max="10231" width="14.44140625" style="1" customWidth="1"/>
    <col min="10232" max="10233" width="7.6640625" style="1" customWidth="1"/>
    <col min="10234" max="10234" width="8.77734375" style="1" customWidth="1"/>
    <col min="10235" max="10238" width="7.6640625" style="1" customWidth="1"/>
    <col min="10239" max="10239" width="8.21875" style="1" customWidth="1"/>
    <col min="10240" max="10481" width="13" style="1"/>
    <col min="10482" max="10482" width="7.6640625" style="1" customWidth="1"/>
    <col min="10483" max="10483" width="7.21875" style="1" customWidth="1"/>
    <col min="10484" max="10484" width="7.109375" style="1" customWidth="1"/>
    <col min="10485" max="10487" width="14.44140625" style="1" customWidth="1"/>
    <col min="10488" max="10489" width="7.6640625" style="1" customWidth="1"/>
    <col min="10490" max="10490" width="8.77734375" style="1" customWidth="1"/>
    <col min="10491" max="10494" width="7.6640625" style="1" customWidth="1"/>
    <col min="10495" max="10495" width="8.21875" style="1" customWidth="1"/>
    <col min="10496" max="10737" width="13" style="1"/>
    <col min="10738" max="10738" width="7.6640625" style="1" customWidth="1"/>
    <col min="10739" max="10739" width="7.21875" style="1" customWidth="1"/>
    <col min="10740" max="10740" width="7.109375" style="1" customWidth="1"/>
    <col min="10741" max="10743" width="14.44140625" style="1" customWidth="1"/>
    <col min="10744" max="10745" width="7.6640625" style="1" customWidth="1"/>
    <col min="10746" max="10746" width="8.77734375" style="1" customWidth="1"/>
    <col min="10747" max="10750" width="7.6640625" style="1" customWidth="1"/>
    <col min="10751" max="10751" width="8.21875" style="1" customWidth="1"/>
    <col min="10752" max="10993" width="13" style="1"/>
    <col min="10994" max="10994" width="7.6640625" style="1" customWidth="1"/>
    <col min="10995" max="10995" width="7.21875" style="1" customWidth="1"/>
    <col min="10996" max="10996" width="7.109375" style="1" customWidth="1"/>
    <col min="10997" max="10999" width="14.44140625" style="1" customWidth="1"/>
    <col min="11000" max="11001" width="7.6640625" style="1" customWidth="1"/>
    <col min="11002" max="11002" width="8.77734375" style="1" customWidth="1"/>
    <col min="11003" max="11006" width="7.6640625" style="1" customWidth="1"/>
    <col min="11007" max="11007" width="8.21875" style="1" customWidth="1"/>
    <col min="11008" max="11249" width="13" style="1"/>
    <col min="11250" max="11250" width="7.6640625" style="1" customWidth="1"/>
    <col min="11251" max="11251" width="7.21875" style="1" customWidth="1"/>
    <col min="11252" max="11252" width="7.109375" style="1" customWidth="1"/>
    <col min="11253" max="11255" width="14.44140625" style="1" customWidth="1"/>
    <col min="11256" max="11257" width="7.6640625" style="1" customWidth="1"/>
    <col min="11258" max="11258" width="8.77734375" style="1" customWidth="1"/>
    <col min="11259" max="11262" width="7.6640625" style="1" customWidth="1"/>
    <col min="11263" max="11263" width="8.21875" style="1" customWidth="1"/>
    <col min="11264" max="11505" width="13" style="1"/>
    <col min="11506" max="11506" width="7.6640625" style="1" customWidth="1"/>
    <col min="11507" max="11507" width="7.21875" style="1" customWidth="1"/>
    <col min="11508" max="11508" width="7.109375" style="1" customWidth="1"/>
    <col min="11509" max="11511" width="14.44140625" style="1" customWidth="1"/>
    <col min="11512" max="11513" width="7.6640625" style="1" customWidth="1"/>
    <col min="11514" max="11514" width="8.77734375" style="1" customWidth="1"/>
    <col min="11515" max="11518" width="7.6640625" style="1" customWidth="1"/>
    <col min="11519" max="11519" width="8.21875" style="1" customWidth="1"/>
    <col min="11520" max="11761" width="13" style="1"/>
    <col min="11762" max="11762" width="7.6640625" style="1" customWidth="1"/>
    <col min="11763" max="11763" width="7.21875" style="1" customWidth="1"/>
    <col min="11764" max="11764" width="7.109375" style="1" customWidth="1"/>
    <col min="11765" max="11767" width="14.44140625" style="1" customWidth="1"/>
    <col min="11768" max="11769" width="7.6640625" style="1" customWidth="1"/>
    <col min="11770" max="11770" width="8.77734375" style="1" customWidth="1"/>
    <col min="11771" max="11774" width="7.6640625" style="1" customWidth="1"/>
    <col min="11775" max="11775" width="8.21875" style="1" customWidth="1"/>
    <col min="11776" max="12017" width="13" style="1"/>
    <col min="12018" max="12018" width="7.6640625" style="1" customWidth="1"/>
    <col min="12019" max="12019" width="7.21875" style="1" customWidth="1"/>
    <col min="12020" max="12020" width="7.109375" style="1" customWidth="1"/>
    <col min="12021" max="12023" width="14.44140625" style="1" customWidth="1"/>
    <col min="12024" max="12025" width="7.6640625" style="1" customWidth="1"/>
    <col min="12026" max="12026" width="8.77734375" style="1" customWidth="1"/>
    <col min="12027" max="12030" width="7.6640625" style="1" customWidth="1"/>
    <col min="12031" max="12031" width="8.21875" style="1" customWidth="1"/>
    <col min="12032" max="12273" width="13" style="1"/>
    <col min="12274" max="12274" width="7.6640625" style="1" customWidth="1"/>
    <col min="12275" max="12275" width="7.21875" style="1" customWidth="1"/>
    <col min="12276" max="12276" width="7.109375" style="1" customWidth="1"/>
    <col min="12277" max="12279" width="14.44140625" style="1" customWidth="1"/>
    <col min="12280" max="12281" width="7.6640625" style="1" customWidth="1"/>
    <col min="12282" max="12282" width="8.77734375" style="1" customWidth="1"/>
    <col min="12283" max="12286" width="7.6640625" style="1" customWidth="1"/>
    <col min="12287" max="12287" width="8.21875" style="1" customWidth="1"/>
    <col min="12288" max="12529" width="13" style="1"/>
    <col min="12530" max="12530" width="7.6640625" style="1" customWidth="1"/>
    <col min="12531" max="12531" width="7.21875" style="1" customWidth="1"/>
    <col min="12532" max="12532" width="7.109375" style="1" customWidth="1"/>
    <col min="12533" max="12535" width="14.44140625" style="1" customWidth="1"/>
    <col min="12536" max="12537" width="7.6640625" style="1" customWidth="1"/>
    <col min="12538" max="12538" width="8.77734375" style="1" customWidth="1"/>
    <col min="12539" max="12542" width="7.6640625" style="1" customWidth="1"/>
    <col min="12543" max="12543" width="8.21875" style="1" customWidth="1"/>
    <col min="12544" max="12785" width="13" style="1"/>
    <col min="12786" max="12786" width="7.6640625" style="1" customWidth="1"/>
    <col min="12787" max="12787" width="7.21875" style="1" customWidth="1"/>
    <col min="12788" max="12788" width="7.109375" style="1" customWidth="1"/>
    <col min="12789" max="12791" width="14.44140625" style="1" customWidth="1"/>
    <col min="12792" max="12793" width="7.6640625" style="1" customWidth="1"/>
    <col min="12794" max="12794" width="8.77734375" style="1" customWidth="1"/>
    <col min="12795" max="12798" width="7.6640625" style="1" customWidth="1"/>
    <col min="12799" max="12799" width="8.21875" style="1" customWidth="1"/>
    <col min="12800" max="13041" width="13" style="1"/>
    <col min="13042" max="13042" width="7.6640625" style="1" customWidth="1"/>
    <col min="13043" max="13043" width="7.21875" style="1" customWidth="1"/>
    <col min="13044" max="13044" width="7.109375" style="1" customWidth="1"/>
    <col min="13045" max="13047" width="14.44140625" style="1" customWidth="1"/>
    <col min="13048" max="13049" width="7.6640625" style="1" customWidth="1"/>
    <col min="13050" max="13050" width="8.77734375" style="1" customWidth="1"/>
    <col min="13051" max="13054" width="7.6640625" style="1" customWidth="1"/>
    <col min="13055" max="13055" width="8.21875" style="1" customWidth="1"/>
    <col min="13056" max="13297" width="13" style="1"/>
    <col min="13298" max="13298" width="7.6640625" style="1" customWidth="1"/>
    <col min="13299" max="13299" width="7.21875" style="1" customWidth="1"/>
    <col min="13300" max="13300" width="7.109375" style="1" customWidth="1"/>
    <col min="13301" max="13303" width="14.44140625" style="1" customWidth="1"/>
    <col min="13304" max="13305" width="7.6640625" style="1" customWidth="1"/>
    <col min="13306" max="13306" width="8.77734375" style="1" customWidth="1"/>
    <col min="13307" max="13310" width="7.6640625" style="1" customWidth="1"/>
    <col min="13311" max="13311" width="8.21875" style="1" customWidth="1"/>
    <col min="13312" max="13553" width="13" style="1"/>
    <col min="13554" max="13554" width="7.6640625" style="1" customWidth="1"/>
    <col min="13555" max="13555" width="7.21875" style="1" customWidth="1"/>
    <col min="13556" max="13556" width="7.109375" style="1" customWidth="1"/>
    <col min="13557" max="13559" width="14.44140625" style="1" customWidth="1"/>
    <col min="13560" max="13561" width="7.6640625" style="1" customWidth="1"/>
    <col min="13562" max="13562" width="8.77734375" style="1" customWidth="1"/>
    <col min="13563" max="13566" width="7.6640625" style="1" customWidth="1"/>
    <col min="13567" max="13567" width="8.21875" style="1" customWidth="1"/>
    <col min="13568" max="13809" width="13" style="1"/>
    <col min="13810" max="13810" width="7.6640625" style="1" customWidth="1"/>
    <col min="13811" max="13811" width="7.21875" style="1" customWidth="1"/>
    <col min="13812" max="13812" width="7.109375" style="1" customWidth="1"/>
    <col min="13813" max="13815" width="14.44140625" style="1" customWidth="1"/>
    <col min="13816" max="13817" width="7.6640625" style="1" customWidth="1"/>
    <col min="13818" max="13818" width="8.77734375" style="1" customWidth="1"/>
    <col min="13819" max="13822" width="7.6640625" style="1" customWidth="1"/>
    <col min="13823" max="13823" width="8.21875" style="1" customWidth="1"/>
    <col min="13824" max="14065" width="13" style="1"/>
    <col min="14066" max="14066" width="7.6640625" style="1" customWidth="1"/>
    <col min="14067" max="14067" width="7.21875" style="1" customWidth="1"/>
    <col min="14068" max="14068" width="7.109375" style="1" customWidth="1"/>
    <col min="14069" max="14071" width="14.44140625" style="1" customWidth="1"/>
    <col min="14072" max="14073" width="7.6640625" style="1" customWidth="1"/>
    <col min="14074" max="14074" width="8.77734375" style="1" customWidth="1"/>
    <col min="14075" max="14078" width="7.6640625" style="1" customWidth="1"/>
    <col min="14079" max="14079" width="8.21875" style="1" customWidth="1"/>
    <col min="14080" max="14321" width="13" style="1"/>
    <col min="14322" max="14322" width="7.6640625" style="1" customWidth="1"/>
    <col min="14323" max="14323" width="7.21875" style="1" customWidth="1"/>
    <col min="14324" max="14324" width="7.109375" style="1" customWidth="1"/>
    <col min="14325" max="14327" width="14.44140625" style="1" customWidth="1"/>
    <col min="14328" max="14329" width="7.6640625" style="1" customWidth="1"/>
    <col min="14330" max="14330" width="8.77734375" style="1" customWidth="1"/>
    <col min="14331" max="14334" width="7.6640625" style="1" customWidth="1"/>
    <col min="14335" max="14335" width="8.21875" style="1" customWidth="1"/>
    <col min="14336" max="14577" width="13" style="1"/>
    <col min="14578" max="14578" width="7.6640625" style="1" customWidth="1"/>
    <col min="14579" max="14579" width="7.21875" style="1" customWidth="1"/>
    <col min="14580" max="14580" width="7.109375" style="1" customWidth="1"/>
    <col min="14581" max="14583" width="14.44140625" style="1" customWidth="1"/>
    <col min="14584" max="14585" width="7.6640625" style="1" customWidth="1"/>
    <col min="14586" max="14586" width="8.77734375" style="1" customWidth="1"/>
    <col min="14587" max="14590" width="7.6640625" style="1" customWidth="1"/>
    <col min="14591" max="14591" width="8.21875" style="1" customWidth="1"/>
    <col min="14592" max="14833" width="13" style="1"/>
    <col min="14834" max="14834" width="7.6640625" style="1" customWidth="1"/>
    <col min="14835" max="14835" width="7.21875" style="1" customWidth="1"/>
    <col min="14836" max="14836" width="7.109375" style="1" customWidth="1"/>
    <col min="14837" max="14839" width="14.44140625" style="1" customWidth="1"/>
    <col min="14840" max="14841" width="7.6640625" style="1" customWidth="1"/>
    <col min="14842" max="14842" width="8.77734375" style="1" customWidth="1"/>
    <col min="14843" max="14846" width="7.6640625" style="1" customWidth="1"/>
    <col min="14847" max="14847" width="8.21875" style="1" customWidth="1"/>
    <col min="14848" max="15089" width="13" style="1"/>
    <col min="15090" max="15090" width="7.6640625" style="1" customWidth="1"/>
    <col min="15091" max="15091" width="7.21875" style="1" customWidth="1"/>
    <col min="15092" max="15092" width="7.109375" style="1" customWidth="1"/>
    <col min="15093" max="15095" width="14.44140625" style="1" customWidth="1"/>
    <col min="15096" max="15097" width="7.6640625" style="1" customWidth="1"/>
    <col min="15098" max="15098" width="8.77734375" style="1" customWidth="1"/>
    <col min="15099" max="15102" width="7.6640625" style="1" customWidth="1"/>
    <col min="15103" max="15103" width="8.21875" style="1" customWidth="1"/>
    <col min="15104" max="15345" width="13" style="1"/>
    <col min="15346" max="15346" width="7.6640625" style="1" customWidth="1"/>
    <col min="15347" max="15347" width="7.21875" style="1" customWidth="1"/>
    <col min="15348" max="15348" width="7.109375" style="1" customWidth="1"/>
    <col min="15349" max="15351" width="14.44140625" style="1" customWidth="1"/>
    <col min="15352" max="15353" width="7.6640625" style="1" customWidth="1"/>
    <col min="15354" max="15354" width="8.77734375" style="1" customWidth="1"/>
    <col min="15355" max="15358" width="7.6640625" style="1" customWidth="1"/>
    <col min="15359" max="15359" width="8.21875" style="1" customWidth="1"/>
    <col min="15360" max="15601" width="13" style="1"/>
    <col min="15602" max="15602" width="7.6640625" style="1" customWidth="1"/>
    <col min="15603" max="15603" width="7.21875" style="1" customWidth="1"/>
    <col min="15604" max="15604" width="7.109375" style="1" customWidth="1"/>
    <col min="15605" max="15607" width="14.44140625" style="1" customWidth="1"/>
    <col min="15608" max="15609" width="7.6640625" style="1" customWidth="1"/>
    <col min="15610" max="15610" width="8.77734375" style="1" customWidth="1"/>
    <col min="15611" max="15614" width="7.6640625" style="1" customWidth="1"/>
    <col min="15615" max="15615" width="8.21875" style="1" customWidth="1"/>
    <col min="15616" max="15857" width="13" style="1"/>
    <col min="15858" max="15858" width="7.6640625" style="1" customWidth="1"/>
    <col min="15859" max="15859" width="7.21875" style="1" customWidth="1"/>
    <col min="15860" max="15860" width="7.109375" style="1" customWidth="1"/>
    <col min="15861" max="15863" width="14.44140625" style="1" customWidth="1"/>
    <col min="15864" max="15865" width="7.6640625" style="1" customWidth="1"/>
    <col min="15866" max="15866" width="8.77734375" style="1" customWidth="1"/>
    <col min="15867" max="15870" width="7.6640625" style="1" customWidth="1"/>
    <col min="15871" max="15871" width="8.21875" style="1" customWidth="1"/>
    <col min="15872" max="16113" width="13" style="1"/>
    <col min="16114" max="16114" width="7.6640625" style="1" customWidth="1"/>
    <col min="16115" max="16115" width="7.21875" style="1" customWidth="1"/>
    <col min="16116" max="16116" width="7.109375" style="1" customWidth="1"/>
    <col min="16117" max="16119" width="14.44140625" style="1" customWidth="1"/>
    <col min="16120" max="16121" width="7.6640625" style="1" customWidth="1"/>
    <col min="16122" max="16122" width="8.77734375" style="1" customWidth="1"/>
    <col min="16123" max="16126" width="7.6640625" style="1" customWidth="1"/>
    <col min="16127" max="16127" width="8.21875" style="1" customWidth="1"/>
    <col min="16128" max="16384" width="13" style="1"/>
  </cols>
  <sheetData>
    <row r="1" spans="1:19" ht="16.2" customHeight="1" x14ac:dyDescent="0.2">
      <c r="A1" s="390" t="s">
        <v>200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63"/>
    </row>
    <row r="2" spans="1:19" ht="55.8" customHeight="1" x14ac:dyDescent="0.2">
      <c r="A2" s="390"/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63"/>
      <c r="R2"/>
      <c r="S2"/>
    </row>
    <row r="3" spans="1:19" ht="27" customHeight="1" x14ac:dyDescent="0.3">
      <c r="A3" s="402" t="s">
        <v>201</v>
      </c>
      <c r="B3" s="402"/>
      <c r="C3" s="402"/>
      <c r="D3" s="402"/>
      <c r="E3" s="402"/>
      <c r="F3" s="402"/>
      <c r="G3" s="402"/>
      <c r="H3" s="13"/>
      <c r="I3" s="13"/>
      <c r="J3" s="392" t="s">
        <v>125</v>
      </c>
      <c r="K3" s="392"/>
      <c r="L3" s="392"/>
      <c r="M3" s="392"/>
      <c r="N3" s="27"/>
    </row>
    <row r="4" spans="1:19" ht="27" customHeight="1" x14ac:dyDescent="0.3">
      <c r="A4" s="402"/>
      <c r="B4" s="402"/>
      <c r="C4" s="402"/>
      <c r="D4" s="402"/>
      <c r="E4" s="402"/>
      <c r="F4" s="402"/>
      <c r="G4" s="402"/>
      <c r="H4" s="13"/>
      <c r="I4" s="13"/>
      <c r="J4" s="14"/>
    </row>
    <row r="5" spans="1:19" ht="23.4" customHeight="1" x14ac:dyDescent="0.2">
      <c r="A5" s="396" t="s">
        <v>228</v>
      </c>
      <c r="B5" s="396"/>
      <c r="C5" s="396"/>
      <c r="D5" s="396"/>
      <c r="E5" s="396"/>
      <c r="F5" s="396"/>
      <c r="G5" s="396"/>
      <c r="H5" s="15"/>
      <c r="I5" s="15"/>
      <c r="J5" s="16"/>
      <c r="K5" s="16"/>
      <c r="L5" s="16"/>
      <c r="M5" s="16"/>
      <c r="N5" s="16"/>
    </row>
    <row r="6" spans="1:19" ht="23.4" customHeight="1" x14ac:dyDescent="0.2">
      <c r="A6" s="397" t="s">
        <v>229</v>
      </c>
      <c r="B6" s="397"/>
      <c r="C6" s="397"/>
      <c r="D6" s="397"/>
      <c r="E6" s="397"/>
      <c r="F6" s="397"/>
      <c r="G6" s="397"/>
      <c r="H6" s="15"/>
      <c r="I6" s="15"/>
      <c r="J6" s="16"/>
      <c r="K6" s="16"/>
      <c r="L6" s="16"/>
      <c r="M6" s="16"/>
      <c r="N6" s="16"/>
    </row>
    <row r="7" spans="1:19" ht="23.4" customHeight="1" x14ac:dyDescent="0.2">
      <c r="A7" s="397" t="s">
        <v>202</v>
      </c>
      <c r="B7" s="397"/>
      <c r="C7" s="397"/>
      <c r="D7" s="397"/>
      <c r="E7" s="397"/>
      <c r="F7" s="397"/>
      <c r="G7" s="397"/>
      <c r="H7" s="34"/>
      <c r="I7" s="403" t="s">
        <v>232</v>
      </c>
      <c r="J7" s="403"/>
      <c r="K7" s="403"/>
      <c r="L7" s="16"/>
      <c r="M7" s="16"/>
      <c r="N7" s="16"/>
      <c r="Q7"/>
    </row>
    <row r="8" spans="1:19" ht="19.2" customHeight="1" x14ac:dyDescent="0.2">
      <c r="A8" s="398"/>
      <c r="B8" s="398"/>
      <c r="C8" s="398"/>
      <c r="D8" s="398"/>
      <c r="E8" s="398"/>
      <c r="F8" s="398"/>
      <c r="G8" s="18"/>
      <c r="H8" s="35"/>
      <c r="I8" s="19" t="s">
        <v>204</v>
      </c>
      <c r="J8" s="19"/>
      <c r="K8" s="19"/>
      <c r="L8" s="19"/>
      <c r="M8" s="19"/>
      <c r="N8" s="19"/>
    </row>
    <row r="9" spans="1:19" ht="19.2" customHeight="1" x14ac:dyDescent="0.2">
      <c r="A9" s="3"/>
      <c r="B9" s="3"/>
      <c r="C9" s="399" t="s">
        <v>203</v>
      </c>
      <c r="D9" s="399"/>
      <c r="E9" s="399"/>
      <c r="F9" s="399"/>
      <c r="G9" s="18"/>
      <c r="H9" s="35"/>
      <c r="I9" s="393" t="s">
        <v>205</v>
      </c>
      <c r="J9" s="393"/>
      <c r="K9" s="393"/>
      <c r="L9" s="393"/>
      <c r="M9" s="393"/>
      <c r="N9" s="24"/>
    </row>
    <row r="10" spans="1:19" ht="22.2" customHeight="1" x14ac:dyDescent="0.2">
      <c r="A10" s="20"/>
      <c r="B10" s="20"/>
      <c r="C10" s="399"/>
      <c r="D10" s="399"/>
      <c r="E10" s="399"/>
      <c r="F10" s="399"/>
      <c r="G10" s="21"/>
      <c r="H10" s="36"/>
      <c r="I10" s="394" t="s">
        <v>206</v>
      </c>
      <c r="J10" s="394"/>
      <c r="K10" s="394"/>
      <c r="L10" s="394"/>
      <c r="M10" s="394"/>
      <c r="N10" s="25"/>
    </row>
    <row r="11" spans="1:19" ht="18.75" customHeight="1" x14ac:dyDescent="0.2">
      <c r="A11" s="22"/>
      <c r="B11" s="22"/>
      <c r="C11" s="400">
        <f>J35</f>
        <v>33749584</v>
      </c>
      <c r="D11" s="400"/>
      <c r="E11" s="400"/>
      <c r="F11" s="400"/>
      <c r="G11" s="18"/>
      <c r="H11" s="35"/>
      <c r="I11" s="395" t="s">
        <v>207</v>
      </c>
      <c r="J11" s="395"/>
      <c r="K11" s="395"/>
      <c r="L11" s="395"/>
      <c r="M11" s="395"/>
      <c r="N11" s="19"/>
    </row>
    <row r="12" spans="1:19" ht="18.75" customHeight="1" thickBot="1" x14ac:dyDescent="0.25">
      <c r="A12" s="2"/>
      <c r="B12" s="2"/>
      <c r="C12" s="401"/>
      <c r="D12" s="401"/>
      <c r="E12" s="401"/>
      <c r="F12" s="401"/>
      <c r="G12" s="23"/>
      <c r="H12" s="17"/>
      <c r="I12" s="26"/>
      <c r="J12" s="26"/>
      <c r="K12" s="26"/>
      <c r="L12" s="26"/>
      <c r="M12" s="26"/>
      <c r="N12" s="26"/>
    </row>
    <row r="13" spans="1:19" ht="18.75" customHeight="1" x14ac:dyDescent="0.2">
      <c r="A13" s="4"/>
      <c r="B13" s="4"/>
      <c r="C13" s="4"/>
      <c r="D13" s="4"/>
    </row>
    <row r="15" spans="1:19" s="5" customFormat="1" ht="21" customHeight="1" thickBot="1" x14ac:dyDescent="0.25">
      <c r="A15" s="10"/>
      <c r="B15" s="10"/>
      <c r="C15" s="10"/>
      <c r="D15" s="10"/>
      <c r="I15" s="8"/>
      <c r="L15" s="22"/>
      <c r="M15" s="22"/>
    </row>
    <row r="16" spans="1:19" ht="24.6" customHeight="1" thickBot="1" x14ac:dyDescent="0.25">
      <c r="B16" s="382" t="s">
        <v>230</v>
      </c>
      <c r="C16" s="383"/>
      <c r="D16" s="383"/>
      <c r="E16" s="383"/>
      <c r="F16" s="383"/>
      <c r="G16" s="383"/>
      <c r="H16" s="383"/>
      <c r="I16" s="384"/>
      <c r="J16" s="385" t="s">
        <v>231</v>
      </c>
      <c r="K16" s="383"/>
      <c r="L16" s="386"/>
    </row>
    <row r="17" spans="1:13" ht="24.6" customHeight="1" x14ac:dyDescent="0.2">
      <c r="B17" s="387" t="str">
        <f>A37</f>
        <v>①導線対策</v>
      </c>
      <c r="C17" s="388"/>
      <c r="D17" s="388"/>
      <c r="E17" s="388"/>
      <c r="F17" s="388"/>
      <c r="G17" s="388"/>
      <c r="H17" s="388"/>
      <c r="I17" s="389"/>
      <c r="J17" s="404">
        <f>L79</f>
        <v>7718000</v>
      </c>
      <c r="K17" s="404"/>
      <c r="L17" s="405"/>
      <c r="M17" s="72"/>
    </row>
    <row r="18" spans="1:13" ht="24.6" customHeight="1" x14ac:dyDescent="0.2">
      <c r="B18" s="366" t="str">
        <f>A81</f>
        <v>②水際対策</v>
      </c>
      <c r="C18" s="367"/>
      <c r="D18" s="367"/>
      <c r="E18" s="367"/>
      <c r="F18" s="367"/>
      <c r="G18" s="367"/>
      <c r="H18" s="367"/>
      <c r="I18" s="368"/>
      <c r="J18" s="378">
        <f>L85</f>
        <v>790000</v>
      </c>
      <c r="K18" s="378"/>
      <c r="L18" s="379"/>
      <c r="M18" s="72"/>
    </row>
    <row r="19" spans="1:13" ht="24.6" customHeight="1" x14ac:dyDescent="0.2">
      <c r="B19" s="366" t="str">
        <f>A86</f>
        <v>③進入・立ち止り防止対策</v>
      </c>
      <c r="C19" s="367"/>
      <c r="D19" s="367"/>
      <c r="E19" s="367"/>
      <c r="F19" s="367"/>
      <c r="G19" s="367"/>
      <c r="H19" s="367"/>
      <c r="I19" s="368"/>
      <c r="J19" s="378">
        <f>L98</f>
        <v>1855200</v>
      </c>
      <c r="K19" s="378"/>
      <c r="L19" s="379"/>
      <c r="M19" s="72"/>
    </row>
    <row r="20" spans="1:13" ht="24.6" customHeight="1" x14ac:dyDescent="0.2">
      <c r="B20" s="366" t="str">
        <f>A99</f>
        <v>④市民会館前エリア～ルネ大津前周辺雑踏対策</v>
      </c>
      <c r="C20" s="367"/>
      <c r="D20" s="367"/>
      <c r="E20" s="367"/>
      <c r="F20" s="367"/>
      <c r="G20" s="367"/>
      <c r="H20" s="367"/>
      <c r="I20" s="368"/>
      <c r="J20" s="378">
        <f>L111</f>
        <v>7821000</v>
      </c>
      <c r="K20" s="378"/>
      <c r="L20" s="379"/>
      <c r="M20" s="72"/>
    </row>
    <row r="21" spans="1:13" ht="24.6" customHeight="1" x14ac:dyDescent="0.2">
      <c r="B21" s="366" t="str">
        <f>A113</f>
        <v>⑤出入口対策</v>
      </c>
      <c r="C21" s="367"/>
      <c r="D21" s="367"/>
      <c r="E21" s="367"/>
      <c r="F21" s="367"/>
      <c r="G21" s="367"/>
      <c r="H21" s="367"/>
      <c r="I21" s="368"/>
      <c r="J21" s="378">
        <f>L119</f>
        <v>175000</v>
      </c>
      <c r="K21" s="378"/>
      <c r="L21" s="379"/>
      <c r="M21" s="72"/>
    </row>
    <row r="22" spans="1:13" ht="24.6" customHeight="1" x14ac:dyDescent="0.2">
      <c r="B22" s="366" t="str">
        <f>A120</f>
        <v>⑥照明対策</v>
      </c>
      <c r="C22" s="367"/>
      <c r="D22" s="367"/>
      <c r="E22" s="367"/>
      <c r="F22" s="367"/>
      <c r="G22" s="367"/>
      <c r="H22" s="367"/>
      <c r="I22" s="368"/>
      <c r="J22" s="378">
        <f>L132</f>
        <v>2349000</v>
      </c>
      <c r="K22" s="378"/>
      <c r="L22" s="379"/>
      <c r="M22" s="72"/>
    </row>
    <row r="23" spans="1:13" ht="24.6" customHeight="1" x14ac:dyDescent="0.2">
      <c r="B23" s="366" t="str">
        <f>A133</f>
        <v>⑦広報記録・情報</v>
      </c>
      <c r="C23" s="367"/>
      <c r="D23" s="367"/>
      <c r="E23" s="367"/>
      <c r="F23" s="367"/>
      <c r="G23" s="367"/>
      <c r="H23" s="367"/>
      <c r="I23" s="368"/>
      <c r="J23" s="378">
        <f>L136</f>
        <v>120000</v>
      </c>
      <c r="K23" s="378"/>
      <c r="L23" s="379"/>
      <c r="M23" s="72"/>
    </row>
    <row r="24" spans="1:13" ht="24.6" customHeight="1" x14ac:dyDescent="0.2">
      <c r="B24" s="366" t="str">
        <f>A138</f>
        <v>⑧規制・駐車対策</v>
      </c>
      <c r="C24" s="367"/>
      <c r="D24" s="367"/>
      <c r="E24" s="367"/>
      <c r="F24" s="367"/>
      <c r="G24" s="367"/>
      <c r="H24" s="367"/>
      <c r="I24" s="368"/>
      <c r="J24" s="378">
        <f>L172</f>
        <v>2030000</v>
      </c>
      <c r="K24" s="378"/>
      <c r="L24" s="379"/>
      <c r="M24" s="72"/>
    </row>
    <row r="25" spans="1:13" ht="24.6" customHeight="1" x14ac:dyDescent="0.2">
      <c r="B25" s="366" t="str">
        <f>A174</f>
        <v>⑨案内、警備使用サイン関係</v>
      </c>
      <c r="C25" s="367"/>
      <c r="D25" s="367"/>
      <c r="E25" s="367"/>
      <c r="F25" s="367"/>
      <c r="G25" s="367"/>
      <c r="H25" s="367"/>
      <c r="I25" s="368"/>
      <c r="J25" s="378">
        <f>L197</f>
        <v>825400</v>
      </c>
      <c r="K25" s="378"/>
      <c r="L25" s="379"/>
      <c r="M25" s="72"/>
    </row>
    <row r="26" spans="1:13" ht="24.6" customHeight="1" x14ac:dyDescent="0.2">
      <c r="B26" s="366" t="str">
        <f>A174</f>
        <v>⑨案内、警備使用サイン関係</v>
      </c>
      <c r="C26" s="367"/>
      <c r="D26" s="367"/>
      <c r="E26" s="367"/>
      <c r="F26" s="367"/>
      <c r="G26" s="367"/>
      <c r="H26" s="367"/>
      <c r="I26" s="368"/>
      <c r="J26" s="378">
        <f>L205</f>
        <v>742000</v>
      </c>
      <c r="K26" s="378"/>
      <c r="L26" s="379"/>
      <c r="M26" s="72"/>
    </row>
    <row r="27" spans="1:13" ht="24.6" customHeight="1" x14ac:dyDescent="0.2">
      <c r="B27" s="366" t="str">
        <f>A206</f>
        <v>⑪熱中症対策</v>
      </c>
      <c r="C27" s="367"/>
      <c r="D27" s="367"/>
      <c r="E27" s="367"/>
      <c r="F27" s="367"/>
      <c r="G27" s="367"/>
      <c r="H27" s="367"/>
      <c r="I27" s="368"/>
      <c r="J27" s="378">
        <f>L220</f>
        <v>525200</v>
      </c>
      <c r="K27" s="378"/>
      <c r="L27" s="379"/>
      <c r="M27" s="72"/>
    </row>
    <row r="28" spans="1:13" ht="24.6" customHeight="1" thickBot="1" x14ac:dyDescent="0.25">
      <c r="B28" s="369" t="str">
        <f>A221</f>
        <v>⑫仮設・費仮設機械・設営車両費</v>
      </c>
      <c r="C28" s="370"/>
      <c r="D28" s="370"/>
      <c r="E28" s="370"/>
      <c r="F28" s="370"/>
      <c r="G28" s="370"/>
      <c r="H28" s="370"/>
      <c r="I28" s="371"/>
      <c r="J28" s="380">
        <f>L233</f>
        <v>3140900</v>
      </c>
      <c r="K28" s="380"/>
      <c r="L28" s="381"/>
      <c r="M28" s="72"/>
    </row>
    <row r="29" spans="1:13" ht="24.6" customHeight="1" thickBot="1" x14ac:dyDescent="0.25">
      <c r="A29" s="20"/>
      <c r="B29" s="20"/>
      <c r="C29" s="20"/>
      <c r="D29" s="20"/>
      <c r="E29" s="20"/>
      <c r="F29" s="20"/>
      <c r="G29" s="363" t="s">
        <v>47</v>
      </c>
      <c r="H29" s="364"/>
      <c r="I29" s="365"/>
      <c r="J29" s="360">
        <f>SUM(J17:J28)</f>
        <v>28091700</v>
      </c>
      <c r="K29" s="361"/>
      <c r="L29" s="362"/>
      <c r="M29" s="72"/>
    </row>
    <row r="30" spans="1:13" ht="24.6" customHeight="1" thickBot="1" x14ac:dyDescent="0.25">
      <c r="A30" s="20"/>
      <c r="B30" s="20"/>
      <c r="C30" s="20"/>
      <c r="D30" s="20"/>
      <c r="E30" s="20"/>
      <c r="F30" s="20"/>
      <c r="G30" s="351" t="s">
        <v>209</v>
      </c>
      <c r="H30" s="352"/>
      <c r="I30" s="353"/>
      <c r="J30" s="348">
        <f>J29*0.1</f>
        <v>2809170</v>
      </c>
      <c r="K30" s="349"/>
      <c r="L30" s="350"/>
      <c r="M30" s="20"/>
    </row>
    <row r="31" spans="1:13" ht="24.6" customHeight="1" thickBot="1" x14ac:dyDescent="0.25">
      <c r="A31" s="20"/>
      <c r="B31" s="20"/>
      <c r="C31" s="20"/>
      <c r="D31" s="20"/>
      <c r="E31" s="20"/>
      <c r="F31" s="20"/>
      <c r="G31" s="351" t="s">
        <v>48</v>
      </c>
      <c r="H31" s="352"/>
      <c r="I31" s="353"/>
      <c r="J31" s="348">
        <f>J29+J30</f>
        <v>30900870</v>
      </c>
      <c r="K31" s="349"/>
      <c r="L31" s="350"/>
      <c r="M31" s="72"/>
    </row>
    <row r="32" spans="1:13" ht="24.6" customHeight="1" thickBot="1" x14ac:dyDescent="0.25">
      <c r="A32" s="20"/>
      <c r="B32" s="20"/>
      <c r="C32" s="20"/>
      <c r="D32" s="20"/>
      <c r="E32" s="20"/>
      <c r="F32" s="20"/>
      <c r="G32" s="351" t="s">
        <v>49</v>
      </c>
      <c r="H32" s="352"/>
      <c r="I32" s="353"/>
      <c r="J32" s="345">
        <v>219430</v>
      </c>
      <c r="K32" s="346"/>
      <c r="L32" s="347"/>
      <c r="M32" s="73"/>
    </row>
    <row r="33" spans="1:14" ht="24.6" customHeight="1" thickBot="1" x14ac:dyDescent="0.25">
      <c r="A33" s="20"/>
      <c r="B33" s="20"/>
      <c r="C33" s="20"/>
      <c r="D33" s="20"/>
      <c r="E33" s="20"/>
      <c r="F33" s="20"/>
      <c r="G33" s="351" t="s">
        <v>50</v>
      </c>
      <c r="H33" s="352"/>
      <c r="I33" s="353"/>
      <c r="J33" s="348">
        <f>J31-J32</f>
        <v>30681440</v>
      </c>
      <c r="K33" s="349"/>
      <c r="L33" s="350"/>
      <c r="M33" s="72"/>
    </row>
    <row r="34" spans="1:14" ht="24.6" customHeight="1" thickBot="1" x14ac:dyDescent="0.25">
      <c r="A34" s="20"/>
      <c r="B34" s="20"/>
      <c r="C34" s="20"/>
      <c r="D34" s="20"/>
      <c r="E34" s="20"/>
      <c r="F34" s="20"/>
      <c r="G34" s="351" t="s">
        <v>51</v>
      </c>
      <c r="H34" s="352"/>
      <c r="I34" s="353"/>
      <c r="J34" s="348">
        <f>J33*0.1</f>
        <v>3068144</v>
      </c>
      <c r="K34" s="349"/>
      <c r="L34" s="350"/>
      <c r="M34" s="72"/>
    </row>
    <row r="35" spans="1:14" ht="24.6" customHeight="1" thickBot="1" x14ac:dyDescent="0.25">
      <c r="A35" s="20"/>
      <c r="B35" s="20"/>
      <c r="C35" s="20"/>
      <c r="D35" s="20"/>
      <c r="E35" s="20"/>
      <c r="F35" s="20"/>
      <c r="G35" s="351" t="s">
        <v>52</v>
      </c>
      <c r="H35" s="352"/>
      <c r="I35" s="353"/>
      <c r="J35" s="348">
        <f>SUM(J33:J34)</f>
        <v>33749584</v>
      </c>
      <c r="K35" s="349"/>
      <c r="L35" s="350"/>
      <c r="M35" s="72"/>
      <c r="N35" s="16"/>
    </row>
    <row r="36" spans="1:14" ht="28.2" customHeight="1" x14ac:dyDescent="0.2">
      <c r="A36" s="252" t="s">
        <v>208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</row>
    <row r="37" spans="1:14" s="5" customFormat="1" ht="18.600000000000001" customHeight="1" thickBot="1" x14ac:dyDescent="0.25">
      <c r="A37" s="158" t="s">
        <v>0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</row>
    <row r="38" spans="1:14" s="5" customFormat="1" ht="18.600000000000001" customHeight="1" thickBot="1" x14ac:dyDescent="0.25">
      <c r="A38" s="159" t="s">
        <v>1</v>
      </c>
      <c r="B38" s="138"/>
      <c r="C38" s="160"/>
      <c r="D38" s="160"/>
      <c r="E38" s="160"/>
      <c r="F38" s="160" t="s">
        <v>2</v>
      </c>
      <c r="G38" s="160"/>
      <c r="H38" s="118" t="s">
        <v>3</v>
      </c>
      <c r="I38" s="138"/>
      <c r="J38" s="160" t="s">
        <v>4</v>
      </c>
      <c r="K38" s="160"/>
      <c r="L38" s="160" t="s">
        <v>5</v>
      </c>
      <c r="M38" s="356"/>
    </row>
    <row r="39" spans="1:14" s="5" customFormat="1" ht="18.600000000000001" customHeight="1" thickBot="1" x14ac:dyDescent="0.25">
      <c r="A39" s="357" t="s">
        <v>6</v>
      </c>
      <c r="B39" s="358"/>
      <c r="C39" s="358"/>
      <c r="D39" s="358"/>
      <c r="E39" s="358"/>
      <c r="F39" s="358"/>
      <c r="G39" s="358"/>
      <c r="H39" s="358"/>
      <c r="I39" s="358"/>
      <c r="J39" s="358"/>
      <c r="K39" s="358"/>
      <c r="L39" s="358"/>
      <c r="M39" s="359"/>
    </row>
    <row r="40" spans="1:14" s="5" customFormat="1" ht="18.600000000000001" customHeight="1" x14ac:dyDescent="0.2">
      <c r="A40" s="104" t="s">
        <v>7</v>
      </c>
      <c r="B40" s="105"/>
      <c r="C40" s="105"/>
      <c r="D40" s="105"/>
      <c r="E40" s="106"/>
      <c r="F40" s="107"/>
      <c r="G40" s="108"/>
      <c r="H40" s="39">
        <v>432</v>
      </c>
      <c r="I40" s="40" t="s">
        <v>210</v>
      </c>
      <c r="J40" s="317">
        <v>1600</v>
      </c>
      <c r="K40" s="318"/>
      <c r="L40" s="354">
        <f t="shared" ref="L40:L47" si="0">H40*J40</f>
        <v>691200</v>
      </c>
      <c r="M40" s="355"/>
    </row>
    <row r="41" spans="1:14" s="5" customFormat="1" ht="18.600000000000001" customHeight="1" x14ac:dyDescent="0.2">
      <c r="A41" s="77" t="s">
        <v>8</v>
      </c>
      <c r="B41" s="78"/>
      <c r="C41" s="78"/>
      <c r="D41" s="78"/>
      <c r="E41" s="79"/>
      <c r="F41" s="80"/>
      <c r="G41" s="81"/>
      <c r="H41" s="29">
        <v>96</v>
      </c>
      <c r="I41" s="56" t="s">
        <v>210</v>
      </c>
      <c r="J41" s="123">
        <v>1600</v>
      </c>
      <c r="K41" s="124"/>
      <c r="L41" s="342">
        <f t="shared" si="0"/>
        <v>153600</v>
      </c>
      <c r="M41" s="343"/>
    </row>
    <row r="42" spans="1:14" s="5" customFormat="1" ht="18.600000000000001" customHeight="1" x14ac:dyDescent="0.2">
      <c r="A42" s="77" t="s">
        <v>57</v>
      </c>
      <c r="B42" s="78"/>
      <c r="C42" s="78"/>
      <c r="D42" s="78"/>
      <c r="E42" s="79"/>
      <c r="F42" s="80"/>
      <c r="G42" s="81"/>
      <c r="H42" s="29">
        <v>284</v>
      </c>
      <c r="I42" s="56" t="s">
        <v>210</v>
      </c>
      <c r="J42" s="123">
        <v>1600</v>
      </c>
      <c r="K42" s="124"/>
      <c r="L42" s="342">
        <f t="shared" si="0"/>
        <v>454400</v>
      </c>
      <c r="M42" s="343"/>
    </row>
    <row r="43" spans="1:14" s="5" customFormat="1" ht="18.600000000000001" customHeight="1" x14ac:dyDescent="0.2">
      <c r="A43" s="120" t="s">
        <v>9</v>
      </c>
      <c r="B43" s="121"/>
      <c r="C43" s="121"/>
      <c r="D43" s="121"/>
      <c r="E43" s="122"/>
      <c r="F43" s="80"/>
      <c r="G43" s="81"/>
      <c r="H43" s="30">
        <v>48</v>
      </c>
      <c r="I43" s="56" t="s">
        <v>210</v>
      </c>
      <c r="J43" s="123">
        <v>1600</v>
      </c>
      <c r="K43" s="124"/>
      <c r="L43" s="342">
        <f t="shared" si="0"/>
        <v>76800</v>
      </c>
      <c r="M43" s="343"/>
    </row>
    <row r="44" spans="1:14" s="5" customFormat="1" ht="18.600000000000001" customHeight="1" x14ac:dyDescent="0.2">
      <c r="A44" s="151" t="s">
        <v>126</v>
      </c>
      <c r="B44" s="319"/>
      <c r="C44" s="152"/>
      <c r="D44" s="152"/>
      <c r="E44" s="153"/>
      <c r="F44" s="154"/>
      <c r="G44" s="155"/>
      <c r="H44" s="30">
        <v>160</v>
      </c>
      <c r="I44" s="56" t="s">
        <v>210</v>
      </c>
      <c r="J44" s="123">
        <v>1600</v>
      </c>
      <c r="K44" s="124"/>
      <c r="L44" s="342">
        <f t="shared" si="0"/>
        <v>256000</v>
      </c>
      <c r="M44" s="343"/>
    </row>
    <row r="45" spans="1:14" s="5" customFormat="1" ht="18.600000000000001" customHeight="1" x14ac:dyDescent="0.2">
      <c r="A45" s="120" t="s">
        <v>10</v>
      </c>
      <c r="B45" s="121"/>
      <c r="C45" s="121"/>
      <c r="D45" s="121"/>
      <c r="E45" s="122"/>
      <c r="F45" s="80"/>
      <c r="G45" s="81"/>
      <c r="H45" s="30">
        <v>104</v>
      </c>
      <c r="I45" s="56" t="s">
        <v>210</v>
      </c>
      <c r="J45" s="123">
        <v>1600</v>
      </c>
      <c r="K45" s="124"/>
      <c r="L45" s="342">
        <f t="shared" si="0"/>
        <v>166400</v>
      </c>
      <c r="M45" s="343"/>
    </row>
    <row r="46" spans="1:14" s="5" customFormat="1" ht="18.600000000000001" customHeight="1" x14ac:dyDescent="0.2">
      <c r="A46" s="120" t="s">
        <v>11</v>
      </c>
      <c r="B46" s="121"/>
      <c r="C46" s="121"/>
      <c r="D46" s="121"/>
      <c r="E46" s="122"/>
      <c r="F46" s="80"/>
      <c r="G46" s="81"/>
      <c r="H46" s="30">
        <v>128</v>
      </c>
      <c r="I46" s="56" t="s">
        <v>210</v>
      </c>
      <c r="J46" s="123">
        <v>1600</v>
      </c>
      <c r="K46" s="124"/>
      <c r="L46" s="342">
        <f t="shared" si="0"/>
        <v>204800</v>
      </c>
      <c r="M46" s="343"/>
    </row>
    <row r="47" spans="1:14" s="5" customFormat="1" ht="18.600000000000001" customHeight="1" thickBot="1" x14ac:dyDescent="0.25">
      <c r="A47" s="127" t="s">
        <v>127</v>
      </c>
      <c r="B47" s="128"/>
      <c r="C47" s="128"/>
      <c r="D47" s="128"/>
      <c r="E47" s="129"/>
      <c r="F47" s="130"/>
      <c r="G47" s="131"/>
      <c r="H47" s="33">
        <v>52</v>
      </c>
      <c r="I47" s="43" t="s">
        <v>210</v>
      </c>
      <c r="J47" s="132">
        <v>1600</v>
      </c>
      <c r="K47" s="133"/>
      <c r="L47" s="93">
        <f t="shared" si="0"/>
        <v>83200</v>
      </c>
      <c r="M47" s="94"/>
    </row>
    <row r="48" spans="1:14" s="5" customFormat="1" ht="18.600000000000001" customHeight="1" thickBot="1" x14ac:dyDescent="0.25">
      <c r="A48" s="344" t="s">
        <v>70</v>
      </c>
      <c r="B48" s="325"/>
      <c r="C48" s="325"/>
      <c r="D48" s="325"/>
      <c r="E48" s="325"/>
      <c r="F48" s="325"/>
      <c r="G48" s="326"/>
      <c r="H48" s="38">
        <f>SUM(H40:H47)</f>
        <v>1304</v>
      </c>
      <c r="I48" s="57" t="s">
        <v>210</v>
      </c>
      <c r="J48" s="338"/>
      <c r="K48" s="339"/>
      <c r="L48" s="340">
        <f>SUM(L40:M47)</f>
        <v>2086400</v>
      </c>
      <c r="M48" s="341"/>
    </row>
    <row r="49" spans="1:13" s="5" customFormat="1" ht="18.600000000000001" customHeight="1" thickBot="1" x14ac:dyDescent="0.25">
      <c r="A49" s="333" t="s">
        <v>62</v>
      </c>
      <c r="B49" s="334"/>
      <c r="C49" s="334"/>
      <c r="D49" s="334"/>
      <c r="E49" s="334"/>
      <c r="F49" s="334"/>
      <c r="G49" s="334"/>
      <c r="H49" s="336"/>
      <c r="I49" s="336"/>
      <c r="J49" s="336"/>
      <c r="K49" s="336"/>
      <c r="L49" s="336"/>
      <c r="M49" s="337"/>
    </row>
    <row r="50" spans="1:13" s="5" customFormat="1" ht="18.600000000000001" customHeight="1" x14ac:dyDescent="0.2">
      <c r="A50" s="104" t="s">
        <v>58</v>
      </c>
      <c r="B50" s="105"/>
      <c r="C50" s="105"/>
      <c r="D50" s="105"/>
      <c r="E50" s="106"/>
      <c r="F50" s="107"/>
      <c r="G50" s="108"/>
      <c r="H50" s="39">
        <v>120</v>
      </c>
      <c r="I50" s="40" t="s">
        <v>210</v>
      </c>
      <c r="J50" s="317">
        <v>1400</v>
      </c>
      <c r="K50" s="318"/>
      <c r="L50" s="109">
        <f>H50*J50</f>
        <v>168000</v>
      </c>
      <c r="M50" s="150"/>
    </row>
    <row r="51" spans="1:13" s="5" customFormat="1" ht="18.600000000000001" customHeight="1" x14ac:dyDescent="0.2">
      <c r="A51" s="77" t="s">
        <v>59</v>
      </c>
      <c r="B51" s="78"/>
      <c r="C51" s="78"/>
      <c r="D51" s="78"/>
      <c r="E51" s="79"/>
      <c r="F51" s="80"/>
      <c r="G51" s="81"/>
      <c r="H51" s="29">
        <v>30</v>
      </c>
      <c r="I51" s="56" t="s">
        <v>210</v>
      </c>
      <c r="J51" s="123">
        <v>1400</v>
      </c>
      <c r="K51" s="124"/>
      <c r="L51" s="82">
        <f>H51*J51</f>
        <v>42000</v>
      </c>
      <c r="M51" s="85"/>
    </row>
    <row r="52" spans="1:13" s="5" customFormat="1" ht="18.600000000000001" customHeight="1" x14ac:dyDescent="0.2">
      <c r="A52" s="77" t="s">
        <v>60</v>
      </c>
      <c r="B52" s="78"/>
      <c r="C52" s="78"/>
      <c r="D52" s="78"/>
      <c r="E52" s="79"/>
      <c r="F52" s="80"/>
      <c r="G52" s="81"/>
      <c r="H52" s="29">
        <v>25</v>
      </c>
      <c r="I52" s="56" t="s">
        <v>210</v>
      </c>
      <c r="J52" s="123">
        <v>1400</v>
      </c>
      <c r="K52" s="124"/>
      <c r="L52" s="82">
        <f>H52*J52</f>
        <v>35000</v>
      </c>
      <c r="M52" s="85"/>
    </row>
    <row r="53" spans="1:13" s="5" customFormat="1" ht="18.600000000000001" customHeight="1" x14ac:dyDescent="0.2">
      <c r="A53" s="120" t="s">
        <v>115</v>
      </c>
      <c r="B53" s="121"/>
      <c r="C53" s="121"/>
      <c r="D53" s="121"/>
      <c r="E53" s="122"/>
      <c r="F53" s="80"/>
      <c r="G53" s="81"/>
      <c r="H53" s="30">
        <v>8</v>
      </c>
      <c r="I53" s="56" t="s">
        <v>210</v>
      </c>
      <c r="J53" s="123">
        <v>1600</v>
      </c>
      <c r="K53" s="124"/>
      <c r="L53" s="82">
        <f t="shared" ref="L53:L57" si="1">H53*J53</f>
        <v>12800</v>
      </c>
      <c r="M53" s="85"/>
    </row>
    <row r="54" spans="1:13" s="5" customFormat="1" ht="18.600000000000001" customHeight="1" x14ac:dyDescent="0.2">
      <c r="A54" s="120" t="s">
        <v>116</v>
      </c>
      <c r="B54" s="121"/>
      <c r="C54" s="121"/>
      <c r="D54" s="121"/>
      <c r="E54" s="122"/>
      <c r="F54" s="80"/>
      <c r="G54" s="81"/>
      <c r="H54" s="30">
        <v>6</v>
      </c>
      <c r="I54" s="56" t="s">
        <v>210</v>
      </c>
      <c r="J54" s="123">
        <v>1600</v>
      </c>
      <c r="K54" s="124"/>
      <c r="L54" s="82">
        <f t="shared" si="1"/>
        <v>9600</v>
      </c>
      <c r="M54" s="85"/>
    </row>
    <row r="55" spans="1:13" s="5" customFormat="1" ht="18.600000000000001" customHeight="1" x14ac:dyDescent="0.2">
      <c r="A55" s="120" t="s">
        <v>117</v>
      </c>
      <c r="B55" s="121"/>
      <c r="C55" s="121"/>
      <c r="D55" s="121"/>
      <c r="E55" s="122"/>
      <c r="F55" s="80"/>
      <c r="G55" s="81"/>
      <c r="H55" s="30">
        <v>8</v>
      </c>
      <c r="I55" s="56" t="s">
        <v>210</v>
      </c>
      <c r="J55" s="123">
        <v>1600</v>
      </c>
      <c r="K55" s="124"/>
      <c r="L55" s="82">
        <f t="shared" si="1"/>
        <v>12800</v>
      </c>
      <c r="M55" s="85"/>
    </row>
    <row r="56" spans="1:13" s="5" customFormat="1" ht="18.600000000000001" customHeight="1" x14ac:dyDescent="0.2">
      <c r="A56" s="120" t="s">
        <v>118</v>
      </c>
      <c r="B56" s="121"/>
      <c r="C56" s="121"/>
      <c r="D56" s="121"/>
      <c r="E56" s="122"/>
      <c r="F56" s="80"/>
      <c r="G56" s="81"/>
      <c r="H56" s="30">
        <v>8</v>
      </c>
      <c r="I56" s="56" t="s">
        <v>210</v>
      </c>
      <c r="J56" s="123">
        <v>1600</v>
      </c>
      <c r="K56" s="124"/>
      <c r="L56" s="82">
        <f t="shared" si="1"/>
        <v>12800</v>
      </c>
      <c r="M56" s="85"/>
    </row>
    <row r="57" spans="1:13" s="5" customFormat="1" ht="18.600000000000001" customHeight="1" x14ac:dyDescent="0.2">
      <c r="A57" s="120" t="s">
        <v>119</v>
      </c>
      <c r="B57" s="121"/>
      <c r="C57" s="121"/>
      <c r="D57" s="121"/>
      <c r="E57" s="122"/>
      <c r="F57" s="80"/>
      <c r="G57" s="81"/>
      <c r="H57" s="30">
        <v>6</v>
      </c>
      <c r="I57" s="56" t="s">
        <v>210</v>
      </c>
      <c r="J57" s="123">
        <v>1600</v>
      </c>
      <c r="K57" s="124"/>
      <c r="L57" s="82">
        <f t="shared" si="1"/>
        <v>9600</v>
      </c>
      <c r="M57" s="85"/>
    </row>
    <row r="58" spans="1:13" s="5" customFormat="1" ht="18.600000000000001" customHeight="1" x14ac:dyDescent="0.2">
      <c r="A58" s="120" t="s">
        <v>13</v>
      </c>
      <c r="B58" s="121"/>
      <c r="C58" s="121"/>
      <c r="D58" s="121"/>
      <c r="E58" s="122"/>
      <c r="F58" s="80"/>
      <c r="G58" s="81"/>
      <c r="H58" s="30">
        <v>10</v>
      </c>
      <c r="I58" s="56" t="s">
        <v>210</v>
      </c>
      <c r="J58" s="123">
        <v>1600</v>
      </c>
      <c r="K58" s="124"/>
      <c r="L58" s="82">
        <f>H58*J58</f>
        <v>16000</v>
      </c>
      <c r="M58" s="85"/>
    </row>
    <row r="59" spans="1:13" s="5" customFormat="1" ht="18.600000000000001" customHeight="1" x14ac:dyDescent="0.2">
      <c r="A59" s="120" t="s">
        <v>14</v>
      </c>
      <c r="B59" s="121"/>
      <c r="C59" s="121"/>
      <c r="D59" s="121"/>
      <c r="E59" s="122"/>
      <c r="F59" s="80"/>
      <c r="G59" s="81"/>
      <c r="H59" s="30">
        <v>8</v>
      </c>
      <c r="I59" s="56" t="s">
        <v>210</v>
      </c>
      <c r="J59" s="123">
        <v>1600</v>
      </c>
      <c r="K59" s="124"/>
      <c r="L59" s="82">
        <f>H59*J59</f>
        <v>12800</v>
      </c>
      <c r="M59" s="85"/>
    </row>
    <row r="60" spans="1:13" s="5" customFormat="1" ht="18.600000000000001" customHeight="1" thickBot="1" x14ac:dyDescent="0.25">
      <c r="A60" s="127" t="s">
        <v>120</v>
      </c>
      <c r="B60" s="128"/>
      <c r="C60" s="128"/>
      <c r="D60" s="128"/>
      <c r="E60" s="129"/>
      <c r="F60" s="130"/>
      <c r="G60" s="131"/>
      <c r="H60" s="33">
        <v>14</v>
      </c>
      <c r="I60" s="57" t="s">
        <v>210</v>
      </c>
      <c r="J60" s="132">
        <v>1600</v>
      </c>
      <c r="K60" s="133"/>
      <c r="L60" s="203">
        <f t="shared" ref="L60" si="2">H60*J60</f>
        <v>22400</v>
      </c>
      <c r="M60" s="272"/>
    </row>
    <row r="61" spans="1:13" s="5" customFormat="1" ht="18.600000000000001" customHeight="1" thickBot="1" x14ac:dyDescent="0.25">
      <c r="A61" s="330" t="s">
        <v>71</v>
      </c>
      <c r="B61" s="331"/>
      <c r="C61" s="331"/>
      <c r="D61" s="331"/>
      <c r="E61" s="331"/>
      <c r="F61" s="331"/>
      <c r="G61" s="332"/>
      <c r="H61" s="38">
        <f>SUM(H50:H60)</f>
        <v>243</v>
      </c>
      <c r="I61" s="58" t="s">
        <v>210</v>
      </c>
      <c r="J61" s="327"/>
      <c r="K61" s="328"/>
      <c r="L61" s="329">
        <f>SUM(L50:L60)</f>
        <v>353800</v>
      </c>
      <c r="M61" s="114"/>
    </row>
    <row r="62" spans="1:13" s="5" customFormat="1" ht="18.600000000000001" customHeight="1" thickBot="1" x14ac:dyDescent="0.25">
      <c r="A62" s="333" t="s">
        <v>63</v>
      </c>
      <c r="B62" s="334"/>
      <c r="C62" s="334"/>
      <c r="D62" s="334"/>
      <c r="E62" s="334"/>
      <c r="F62" s="334"/>
      <c r="G62" s="334"/>
      <c r="H62" s="334"/>
      <c r="I62" s="334"/>
      <c r="J62" s="334"/>
      <c r="K62" s="334"/>
      <c r="L62" s="334"/>
      <c r="M62" s="335"/>
    </row>
    <row r="63" spans="1:13" s="5" customFormat="1" ht="18.600000000000001" customHeight="1" x14ac:dyDescent="0.2">
      <c r="A63" s="104" t="s">
        <v>104</v>
      </c>
      <c r="B63" s="105"/>
      <c r="C63" s="105"/>
      <c r="D63" s="105"/>
      <c r="E63" s="106"/>
      <c r="F63" s="107"/>
      <c r="G63" s="108"/>
      <c r="H63" s="39">
        <v>140</v>
      </c>
      <c r="I63" s="40" t="s">
        <v>210</v>
      </c>
      <c r="J63" s="317">
        <v>1200</v>
      </c>
      <c r="K63" s="318"/>
      <c r="L63" s="149">
        <f>H63*J63</f>
        <v>168000</v>
      </c>
      <c r="M63" s="150"/>
    </row>
    <row r="64" spans="1:13" s="5" customFormat="1" ht="18.600000000000001" customHeight="1" x14ac:dyDescent="0.2">
      <c r="A64" s="77" t="s">
        <v>64</v>
      </c>
      <c r="B64" s="78"/>
      <c r="C64" s="78"/>
      <c r="D64" s="78"/>
      <c r="E64" s="79"/>
      <c r="F64" s="80"/>
      <c r="G64" s="81"/>
      <c r="H64" s="29">
        <v>250</v>
      </c>
      <c r="I64" s="41" t="s">
        <v>210</v>
      </c>
      <c r="J64" s="123">
        <v>1200</v>
      </c>
      <c r="K64" s="124"/>
      <c r="L64" s="84">
        <f>H64*J64</f>
        <v>300000</v>
      </c>
      <c r="M64" s="85"/>
    </row>
    <row r="65" spans="1:13" s="5" customFormat="1" ht="18.600000000000001" customHeight="1" x14ac:dyDescent="0.2">
      <c r="A65" s="120" t="s">
        <v>12</v>
      </c>
      <c r="B65" s="121"/>
      <c r="C65" s="121"/>
      <c r="D65" s="121"/>
      <c r="E65" s="122"/>
      <c r="F65" s="80"/>
      <c r="G65" s="81"/>
      <c r="H65" s="30">
        <v>56</v>
      </c>
      <c r="I65" s="41" t="s">
        <v>210</v>
      </c>
      <c r="J65" s="123">
        <v>1600</v>
      </c>
      <c r="K65" s="124"/>
      <c r="L65" s="84">
        <f>H65*J65</f>
        <v>89600</v>
      </c>
      <c r="M65" s="85"/>
    </row>
    <row r="66" spans="1:13" s="5" customFormat="1" ht="18.600000000000001" customHeight="1" thickBot="1" x14ac:dyDescent="0.25">
      <c r="A66" s="127" t="s">
        <v>128</v>
      </c>
      <c r="B66" s="128"/>
      <c r="C66" s="128"/>
      <c r="D66" s="128"/>
      <c r="E66" s="129"/>
      <c r="F66" s="130"/>
      <c r="G66" s="131"/>
      <c r="H66" s="33">
        <v>80</v>
      </c>
      <c r="I66" s="43" t="s">
        <v>210</v>
      </c>
      <c r="J66" s="132">
        <v>1600</v>
      </c>
      <c r="K66" s="133"/>
      <c r="L66" s="271">
        <f>H66*J66</f>
        <v>128000</v>
      </c>
      <c r="M66" s="272"/>
    </row>
    <row r="67" spans="1:13" s="5" customFormat="1" ht="18.600000000000001" customHeight="1" thickBot="1" x14ac:dyDescent="0.25">
      <c r="A67" s="325" t="s">
        <v>72</v>
      </c>
      <c r="B67" s="325"/>
      <c r="C67" s="325"/>
      <c r="D67" s="325"/>
      <c r="E67" s="325"/>
      <c r="F67" s="325"/>
      <c r="G67" s="326"/>
      <c r="H67" s="38">
        <f>SUM(H63:H66)</f>
        <v>526</v>
      </c>
      <c r="I67" s="57" t="s">
        <v>210</v>
      </c>
      <c r="J67" s="320"/>
      <c r="K67" s="321"/>
      <c r="L67" s="74">
        <f>SUM(L63:L66)</f>
        <v>685600</v>
      </c>
      <c r="M67" s="75"/>
    </row>
    <row r="68" spans="1:13" s="5" customFormat="1" ht="18.600000000000001" customHeight="1" thickBot="1" x14ac:dyDescent="0.25">
      <c r="A68" s="323" t="s">
        <v>73</v>
      </c>
      <c r="B68" s="324"/>
      <c r="C68" s="324"/>
      <c r="D68" s="324"/>
      <c r="E68" s="324"/>
      <c r="F68" s="324"/>
      <c r="G68" s="324"/>
      <c r="H68" s="324"/>
      <c r="I68" s="324"/>
      <c r="J68" s="324"/>
      <c r="K68" s="324"/>
      <c r="L68" s="322">
        <f>L48+L61+L67</f>
        <v>3125800</v>
      </c>
      <c r="M68" s="75"/>
    </row>
    <row r="69" spans="1:13" s="5" customFormat="1" ht="18.600000000000001" customHeight="1" x14ac:dyDescent="0.2">
      <c r="A69" s="104" t="s">
        <v>15</v>
      </c>
      <c r="B69" s="105"/>
      <c r="C69" s="105"/>
      <c r="D69" s="105"/>
      <c r="E69" s="106"/>
      <c r="F69" s="107"/>
      <c r="G69" s="108"/>
      <c r="H69" s="39">
        <v>16</v>
      </c>
      <c r="I69" s="40" t="s">
        <v>211</v>
      </c>
      <c r="J69" s="317">
        <v>80000</v>
      </c>
      <c r="K69" s="318"/>
      <c r="L69" s="149">
        <f t="shared" ref="L69:L78" si="3">H69*J69</f>
        <v>1280000</v>
      </c>
      <c r="M69" s="150"/>
    </row>
    <row r="70" spans="1:13" s="5" customFormat="1" ht="18.600000000000001" customHeight="1" x14ac:dyDescent="0.2">
      <c r="A70" s="151" t="s">
        <v>17</v>
      </c>
      <c r="B70" s="319"/>
      <c r="C70" s="152"/>
      <c r="D70" s="152"/>
      <c r="E70" s="153"/>
      <c r="F70" s="154"/>
      <c r="G70" s="155"/>
      <c r="H70" s="30">
        <v>90</v>
      </c>
      <c r="I70" s="41" t="s">
        <v>212</v>
      </c>
      <c r="J70" s="82">
        <v>18000</v>
      </c>
      <c r="K70" s="83"/>
      <c r="L70" s="84">
        <f t="shared" si="3"/>
        <v>1620000</v>
      </c>
      <c r="M70" s="85"/>
    </row>
    <row r="71" spans="1:13" s="5" customFormat="1" ht="37.799999999999997" customHeight="1" x14ac:dyDescent="0.2">
      <c r="A71" s="278" t="s">
        <v>179</v>
      </c>
      <c r="B71" s="316"/>
      <c r="C71" s="279"/>
      <c r="D71" s="279"/>
      <c r="E71" s="280"/>
      <c r="F71" s="154"/>
      <c r="G71" s="155"/>
      <c r="H71" s="30">
        <v>7</v>
      </c>
      <c r="I71" s="41" t="s">
        <v>213</v>
      </c>
      <c r="J71" s="166">
        <v>85000</v>
      </c>
      <c r="K71" s="167"/>
      <c r="L71" s="84">
        <f t="shared" si="3"/>
        <v>595000</v>
      </c>
      <c r="M71" s="85"/>
    </row>
    <row r="72" spans="1:13" s="5" customFormat="1" ht="18.600000000000001" customHeight="1" x14ac:dyDescent="0.2">
      <c r="A72" s="268" t="s">
        <v>180</v>
      </c>
      <c r="B72" s="269"/>
      <c r="C72" s="269"/>
      <c r="D72" s="269"/>
      <c r="E72" s="270"/>
      <c r="F72" s="80"/>
      <c r="G72" s="81"/>
      <c r="H72" s="29">
        <v>7</v>
      </c>
      <c r="I72" s="56" t="s">
        <v>213</v>
      </c>
      <c r="J72" s="82">
        <v>40000</v>
      </c>
      <c r="K72" s="83"/>
      <c r="L72" s="84">
        <f t="shared" si="3"/>
        <v>280000</v>
      </c>
      <c r="M72" s="85"/>
    </row>
    <row r="73" spans="1:13" s="5" customFormat="1" ht="37.200000000000003" customHeight="1" x14ac:dyDescent="0.2">
      <c r="A73" s="313" t="s">
        <v>178</v>
      </c>
      <c r="B73" s="314"/>
      <c r="C73" s="314"/>
      <c r="D73" s="314"/>
      <c r="E73" s="315"/>
      <c r="F73" s="232"/>
      <c r="G73" s="233"/>
      <c r="H73" s="31">
        <v>7</v>
      </c>
      <c r="I73" s="56" t="s">
        <v>213</v>
      </c>
      <c r="J73" s="173">
        <v>50000</v>
      </c>
      <c r="K73" s="174"/>
      <c r="L73" s="84">
        <f t="shared" si="3"/>
        <v>350000</v>
      </c>
      <c r="M73" s="85"/>
    </row>
    <row r="74" spans="1:13" s="5" customFormat="1" ht="18.600000000000001" customHeight="1" x14ac:dyDescent="0.2">
      <c r="A74" s="313" t="s">
        <v>181</v>
      </c>
      <c r="B74" s="314"/>
      <c r="C74" s="314"/>
      <c r="D74" s="314"/>
      <c r="E74" s="315"/>
      <c r="F74" s="232"/>
      <c r="G74" s="233"/>
      <c r="H74" s="31">
        <v>7</v>
      </c>
      <c r="I74" s="56" t="s">
        <v>211</v>
      </c>
      <c r="J74" s="173">
        <v>8400</v>
      </c>
      <c r="K74" s="174"/>
      <c r="L74" s="84">
        <f t="shared" si="3"/>
        <v>58800</v>
      </c>
      <c r="M74" s="85"/>
    </row>
    <row r="75" spans="1:13" s="5" customFormat="1" ht="18.600000000000001" customHeight="1" x14ac:dyDescent="0.2">
      <c r="A75" s="313" t="s">
        <v>133</v>
      </c>
      <c r="B75" s="314"/>
      <c r="C75" s="314"/>
      <c r="D75" s="314"/>
      <c r="E75" s="315"/>
      <c r="F75" s="232"/>
      <c r="G75" s="233"/>
      <c r="H75" s="31">
        <v>1</v>
      </c>
      <c r="I75" s="56" t="s">
        <v>211</v>
      </c>
      <c r="J75" s="173">
        <v>40000</v>
      </c>
      <c r="K75" s="174"/>
      <c r="L75" s="84">
        <f t="shared" si="3"/>
        <v>40000</v>
      </c>
      <c r="M75" s="85"/>
    </row>
    <row r="76" spans="1:13" s="5" customFormat="1" ht="18.600000000000001" customHeight="1" x14ac:dyDescent="0.2">
      <c r="A76" s="268" t="s">
        <v>181</v>
      </c>
      <c r="B76" s="269"/>
      <c r="C76" s="269"/>
      <c r="D76" s="269"/>
      <c r="E76" s="270"/>
      <c r="F76" s="80"/>
      <c r="G76" s="81"/>
      <c r="H76" s="31">
        <v>1</v>
      </c>
      <c r="I76" s="56" t="s">
        <v>211</v>
      </c>
      <c r="J76" s="82">
        <v>8400</v>
      </c>
      <c r="K76" s="83"/>
      <c r="L76" s="84">
        <f t="shared" si="3"/>
        <v>8400</v>
      </c>
      <c r="M76" s="85"/>
    </row>
    <row r="77" spans="1:13" s="5" customFormat="1" ht="18.600000000000001" customHeight="1" x14ac:dyDescent="0.2">
      <c r="A77" s="268" t="s">
        <v>56</v>
      </c>
      <c r="B77" s="269"/>
      <c r="C77" s="269"/>
      <c r="D77" s="269"/>
      <c r="E77" s="270"/>
      <c r="F77" s="80"/>
      <c r="G77" s="81"/>
      <c r="H77" s="12">
        <v>4</v>
      </c>
      <c r="I77" s="41" t="s">
        <v>211</v>
      </c>
      <c r="J77" s="82">
        <v>10000</v>
      </c>
      <c r="K77" s="83"/>
      <c r="L77" s="84">
        <f t="shared" si="3"/>
        <v>40000</v>
      </c>
      <c r="M77" s="85"/>
    </row>
    <row r="78" spans="1:13" s="5" customFormat="1" ht="18.600000000000001" customHeight="1" thickBot="1" x14ac:dyDescent="0.25">
      <c r="A78" s="86"/>
      <c r="B78" s="312"/>
      <c r="C78" s="87"/>
      <c r="D78" s="87"/>
      <c r="E78" s="88"/>
      <c r="F78" s="89"/>
      <c r="G78" s="90"/>
      <c r="H78" s="33">
        <v>4</v>
      </c>
      <c r="I78" s="43" t="s">
        <v>211</v>
      </c>
      <c r="J78" s="91">
        <v>80000</v>
      </c>
      <c r="K78" s="92"/>
      <c r="L78" s="271">
        <f t="shared" si="3"/>
        <v>320000</v>
      </c>
      <c r="M78" s="272"/>
    </row>
    <row r="79" spans="1:13" s="5" customFormat="1" ht="18.600000000000001" customHeight="1" thickBot="1" x14ac:dyDescent="0.25">
      <c r="A79" s="28"/>
      <c r="B79" s="28"/>
      <c r="C79" s="28"/>
      <c r="D79" s="28"/>
      <c r="E79" s="28"/>
      <c r="F79" s="28"/>
      <c r="G79" s="28"/>
      <c r="H79" s="28"/>
      <c r="I79" s="59"/>
      <c r="J79" s="162" t="s">
        <v>214</v>
      </c>
      <c r="K79" s="163"/>
      <c r="L79" s="156">
        <f>SUM(L68:M78)</f>
        <v>7718000</v>
      </c>
      <c r="M79" s="157"/>
    </row>
    <row r="80" spans="1:13" s="5" customFormat="1" ht="27.6" customHeight="1" x14ac:dyDescent="0.2">
      <c r="A80" s="391" t="s">
        <v>225</v>
      </c>
      <c r="B80" s="391"/>
      <c r="C80" s="391"/>
      <c r="D80" s="391"/>
      <c r="E80" s="391"/>
      <c r="F80" s="391"/>
      <c r="G80" s="391"/>
      <c r="H80" s="391"/>
      <c r="I80" s="391"/>
      <c r="J80" s="391"/>
      <c r="K80" s="391"/>
      <c r="L80" s="391"/>
      <c r="M80" s="391"/>
    </row>
    <row r="81" spans="1:13" s="5" customFormat="1" ht="27" customHeight="1" thickBot="1" x14ac:dyDescent="0.25">
      <c r="A81" s="158" t="s">
        <v>18</v>
      </c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</row>
    <row r="82" spans="1:13" s="5" customFormat="1" ht="27" customHeight="1" thickBot="1" x14ac:dyDescent="0.25">
      <c r="A82" s="159" t="s">
        <v>1</v>
      </c>
      <c r="B82" s="138"/>
      <c r="C82" s="160"/>
      <c r="D82" s="160"/>
      <c r="E82" s="160"/>
      <c r="F82" s="160" t="s">
        <v>2</v>
      </c>
      <c r="G82" s="160"/>
      <c r="H82" s="118" t="s">
        <v>3</v>
      </c>
      <c r="I82" s="138"/>
      <c r="J82" s="160" t="s">
        <v>4</v>
      </c>
      <c r="K82" s="160"/>
      <c r="L82" s="118" t="s">
        <v>5</v>
      </c>
      <c r="M82" s="119"/>
    </row>
    <row r="83" spans="1:13" s="5" customFormat="1" ht="27" customHeight="1" x14ac:dyDescent="0.2">
      <c r="A83" s="104" t="s">
        <v>19</v>
      </c>
      <c r="B83" s="105"/>
      <c r="C83" s="105"/>
      <c r="D83" s="105"/>
      <c r="E83" s="106"/>
      <c r="F83" s="145" t="s">
        <v>20</v>
      </c>
      <c r="G83" s="146"/>
      <c r="H83" s="42">
        <v>2100</v>
      </c>
      <c r="I83" s="60"/>
      <c r="J83" s="147">
        <v>300</v>
      </c>
      <c r="K83" s="148"/>
      <c r="L83" s="149">
        <f>H83*J83</f>
        <v>630000</v>
      </c>
      <c r="M83" s="150"/>
    </row>
    <row r="84" spans="1:13" s="5" customFormat="1" ht="27" customHeight="1" thickBot="1" x14ac:dyDescent="0.25">
      <c r="A84" s="86" t="s">
        <v>21</v>
      </c>
      <c r="B84" s="312"/>
      <c r="C84" s="87"/>
      <c r="D84" s="87"/>
      <c r="E84" s="88"/>
      <c r="F84" s="89"/>
      <c r="G84" s="90"/>
      <c r="H84" s="33">
        <v>2</v>
      </c>
      <c r="I84" s="43" t="s">
        <v>211</v>
      </c>
      <c r="J84" s="203">
        <v>80000</v>
      </c>
      <c r="K84" s="204"/>
      <c r="L84" s="271">
        <f>H84*J84</f>
        <v>160000</v>
      </c>
      <c r="M84" s="272"/>
    </row>
    <row r="85" spans="1:13" s="5" customFormat="1" ht="27" customHeight="1" thickBot="1" x14ac:dyDescent="0.25">
      <c r="A85" s="28"/>
      <c r="B85" s="28"/>
      <c r="C85" s="28"/>
      <c r="D85" s="28"/>
      <c r="E85" s="28"/>
      <c r="F85" s="28"/>
      <c r="G85" s="28"/>
      <c r="H85" s="28"/>
      <c r="I85" s="59"/>
      <c r="J85" s="162" t="s">
        <v>214</v>
      </c>
      <c r="K85" s="163"/>
      <c r="L85" s="156">
        <f>SUM(L83:M84)</f>
        <v>790000</v>
      </c>
      <c r="M85" s="157"/>
    </row>
    <row r="86" spans="1:13" s="5" customFormat="1" ht="27" customHeight="1" thickBot="1" x14ac:dyDescent="0.25">
      <c r="A86" s="375" t="s">
        <v>22</v>
      </c>
      <c r="B86" s="375"/>
      <c r="C86" s="375"/>
      <c r="D86" s="375"/>
      <c r="E86" s="375"/>
      <c r="F86" s="375"/>
      <c r="G86" s="375"/>
      <c r="H86" s="375"/>
      <c r="I86" s="375"/>
      <c r="J86" s="375"/>
      <c r="K86" s="375"/>
      <c r="L86" s="375"/>
      <c r="M86" s="375"/>
    </row>
    <row r="87" spans="1:13" s="5" customFormat="1" ht="27" customHeight="1" thickBot="1" x14ac:dyDescent="0.25">
      <c r="A87" s="160" t="s">
        <v>1</v>
      </c>
      <c r="B87" s="160"/>
      <c r="C87" s="160"/>
      <c r="D87" s="160"/>
      <c r="E87" s="160"/>
      <c r="F87" s="160" t="s">
        <v>2</v>
      </c>
      <c r="G87" s="160"/>
      <c r="H87" s="118" t="s">
        <v>3</v>
      </c>
      <c r="I87" s="138"/>
      <c r="J87" s="160" t="s">
        <v>4</v>
      </c>
      <c r="K87" s="160"/>
      <c r="L87" s="161" t="s">
        <v>5</v>
      </c>
      <c r="M87" s="119"/>
    </row>
    <row r="88" spans="1:13" s="5" customFormat="1" ht="27" customHeight="1" x14ac:dyDescent="0.2">
      <c r="A88" s="193" t="s">
        <v>103</v>
      </c>
      <c r="B88" s="193"/>
      <c r="C88" s="193"/>
      <c r="D88" s="193"/>
      <c r="E88" s="194"/>
      <c r="F88" s="171"/>
      <c r="G88" s="172"/>
      <c r="H88" s="44">
        <v>120</v>
      </c>
      <c r="I88" s="56" t="s">
        <v>215</v>
      </c>
      <c r="J88" s="215">
        <v>2200</v>
      </c>
      <c r="K88" s="216"/>
      <c r="L88" s="149">
        <f>H88*J88</f>
        <v>264000</v>
      </c>
      <c r="M88" s="150"/>
    </row>
    <row r="89" spans="1:13" s="5" customFormat="1" ht="27" customHeight="1" x14ac:dyDescent="0.2">
      <c r="A89" s="310" t="s">
        <v>23</v>
      </c>
      <c r="B89" s="78"/>
      <c r="C89" s="78"/>
      <c r="D89" s="78"/>
      <c r="E89" s="79"/>
      <c r="F89" s="80" t="s">
        <v>233</v>
      </c>
      <c r="G89" s="81"/>
      <c r="H89" s="46">
        <v>1</v>
      </c>
      <c r="I89" s="41" t="s">
        <v>213</v>
      </c>
      <c r="J89" s="376">
        <v>600000</v>
      </c>
      <c r="K89" s="377"/>
      <c r="L89" s="84">
        <v>600000</v>
      </c>
      <c r="M89" s="85"/>
    </row>
    <row r="90" spans="1:13" s="5" customFormat="1" ht="27" customHeight="1" x14ac:dyDescent="0.2">
      <c r="A90" s="310" t="s">
        <v>65</v>
      </c>
      <c r="B90" s="78"/>
      <c r="C90" s="78"/>
      <c r="D90" s="78"/>
      <c r="E90" s="79"/>
      <c r="F90" s="80" t="s">
        <v>234</v>
      </c>
      <c r="G90" s="81"/>
      <c r="H90" s="47">
        <v>1</v>
      </c>
      <c r="I90" s="61" t="s">
        <v>216</v>
      </c>
      <c r="J90" s="376">
        <v>80000</v>
      </c>
      <c r="K90" s="377"/>
      <c r="L90" s="84">
        <v>80000</v>
      </c>
      <c r="M90" s="85"/>
    </row>
    <row r="91" spans="1:13" s="5" customFormat="1" ht="27" customHeight="1" x14ac:dyDescent="0.2">
      <c r="A91" s="310" t="s">
        <v>24</v>
      </c>
      <c r="B91" s="78"/>
      <c r="C91" s="78"/>
      <c r="D91" s="78"/>
      <c r="E91" s="79"/>
      <c r="F91" s="80" t="s">
        <v>25</v>
      </c>
      <c r="G91" s="81"/>
      <c r="H91" s="45">
        <v>20</v>
      </c>
      <c r="I91" s="41" t="s">
        <v>210</v>
      </c>
      <c r="J91" s="376">
        <v>2000</v>
      </c>
      <c r="K91" s="377"/>
      <c r="L91" s="84">
        <f t="shared" ref="L91:L96" si="4">H91*J91</f>
        <v>40000</v>
      </c>
      <c r="M91" s="85"/>
    </row>
    <row r="92" spans="1:13" s="5" customFormat="1" ht="27" customHeight="1" x14ac:dyDescent="0.2">
      <c r="A92" s="310" t="s">
        <v>26</v>
      </c>
      <c r="B92" s="78"/>
      <c r="C92" s="78"/>
      <c r="D92" s="78"/>
      <c r="E92" s="79"/>
      <c r="F92" s="80" t="s">
        <v>27</v>
      </c>
      <c r="G92" s="81"/>
      <c r="H92" s="46">
        <v>2</v>
      </c>
      <c r="I92" s="41" t="s">
        <v>216</v>
      </c>
      <c r="J92" s="82">
        <v>30000</v>
      </c>
      <c r="K92" s="83"/>
      <c r="L92" s="84">
        <f t="shared" si="4"/>
        <v>60000</v>
      </c>
      <c r="M92" s="85"/>
    </row>
    <row r="93" spans="1:13" s="5" customFormat="1" ht="27" customHeight="1" x14ac:dyDescent="0.2">
      <c r="A93" s="310" t="s">
        <v>28</v>
      </c>
      <c r="B93" s="78"/>
      <c r="C93" s="78"/>
      <c r="D93" s="78"/>
      <c r="E93" s="79"/>
      <c r="F93" s="80" t="s">
        <v>29</v>
      </c>
      <c r="G93" s="81"/>
      <c r="H93" s="47">
        <v>200</v>
      </c>
      <c r="I93" s="61" t="s">
        <v>210</v>
      </c>
      <c r="J93" s="82">
        <v>1200</v>
      </c>
      <c r="K93" s="83"/>
      <c r="L93" s="84">
        <f t="shared" si="4"/>
        <v>240000</v>
      </c>
      <c r="M93" s="85"/>
    </row>
    <row r="94" spans="1:13" s="5" customFormat="1" ht="27" customHeight="1" x14ac:dyDescent="0.2">
      <c r="A94" s="310" t="s">
        <v>53</v>
      </c>
      <c r="B94" s="78"/>
      <c r="C94" s="78"/>
      <c r="D94" s="78"/>
      <c r="E94" s="79"/>
      <c r="F94" s="80" t="s">
        <v>54</v>
      </c>
      <c r="G94" s="81"/>
      <c r="H94" s="46">
        <v>94</v>
      </c>
      <c r="I94" s="61" t="s">
        <v>210</v>
      </c>
      <c r="J94" s="82">
        <v>1800</v>
      </c>
      <c r="K94" s="83"/>
      <c r="L94" s="84">
        <f t="shared" si="4"/>
        <v>169200</v>
      </c>
      <c r="M94" s="85"/>
    </row>
    <row r="95" spans="1:13" s="5" customFormat="1" ht="27" customHeight="1" x14ac:dyDescent="0.2">
      <c r="A95" s="310" t="s">
        <v>68</v>
      </c>
      <c r="B95" s="78"/>
      <c r="C95" s="78"/>
      <c r="D95" s="78"/>
      <c r="E95" s="79"/>
      <c r="F95" s="80"/>
      <c r="G95" s="81"/>
      <c r="H95" s="44">
        <v>60</v>
      </c>
      <c r="I95" s="61" t="s">
        <v>210</v>
      </c>
      <c r="J95" s="123">
        <v>1200</v>
      </c>
      <c r="K95" s="124"/>
      <c r="L95" s="84">
        <f t="shared" si="4"/>
        <v>72000</v>
      </c>
      <c r="M95" s="85"/>
    </row>
    <row r="96" spans="1:13" s="5" customFormat="1" ht="27" customHeight="1" x14ac:dyDescent="0.2">
      <c r="A96" s="310" t="s">
        <v>67</v>
      </c>
      <c r="B96" s="78"/>
      <c r="C96" s="78"/>
      <c r="D96" s="78"/>
      <c r="E96" s="79"/>
      <c r="F96" s="80"/>
      <c r="G96" s="81"/>
      <c r="H96" s="46">
        <v>10</v>
      </c>
      <c r="I96" s="61" t="s">
        <v>210</v>
      </c>
      <c r="J96" s="123">
        <v>1000</v>
      </c>
      <c r="K96" s="124"/>
      <c r="L96" s="84">
        <f t="shared" si="4"/>
        <v>10000</v>
      </c>
      <c r="M96" s="85"/>
    </row>
    <row r="97" spans="1:13" s="5" customFormat="1" ht="27" customHeight="1" thickBot="1" x14ac:dyDescent="0.25">
      <c r="A97" s="311" t="s">
        <v>15</v>
      </c>
      <c r="B97" s="301"/>
      <c r="C97" s="301"/>
      <c r="D97" s="301"/>
      <c r="E97" s="302"/>
      <c r="F97" s="130" t="s">
        <v>16</v>
      </c>
      <c r="G97" s="131"/>
      <c r="H97" s="48">
        <v>4</v>
      </c>
      <c r="I97" s="43" t="s">
        <v>211</v>
      </c>
      <c r="J97" s="203">
        <v>80000</v>
      </c>
      <c r="K97" s="204"/>
      <c r="L97" s="271">
        <f>H97*J97</f>
        <v>320000</v>
      </c>
      <c r="M97" s="272"/>
    </row>
    <row r="98" spans="1:13" s="5" customFormat="1" ht="27" customHeight="1" thickBot="1" x14ac:dyDescent="0.25">
      <c r="A98" s="28"/>
      <c r="B98" s="28"/>
      <c r="C98" s="28"/>
      <c r="D98" s="28"/>
      <c r="E98" s="28"/>
      <c r="F98" s="28"/>
      <c r="G98" s="28"/>
      <c r="H98" s="28"/>
      <c r="I98" s="59"/>
      <c r="J98" s="162" t="s">
        <v>214</v>
      </c>
      <c r="K98" s="163"/>
      <c r="L98" s="156">
        <f>SUM(L88:M97)</f>
        <v>1855200</v>
      </c>
      <c r="M98" s="157"/>
    </row>
    <row r="99" spans="1:13" s="5" customFormat="1" ht="27" customHeight="1" thickBot="1" x14ac:dyDescent="0.25">
      <c r="A99" s="158" t="s">
        <v>129</v>
      </c>
      <c r="B99" s="158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</row>
    <row r="100" spans="1:13" s="5" customFormat="1" ht="27" customHeight="1" thickBot="1" x14ac:dyDescent="0.25">
      <c r="A100" s="159" t="s">
        <v>1</v>
      </c>
      <c r="B100" s="138"/>
      <c r="C100" s="160"/>
      <c r="D100" s="160"/>
      <c r="E100" s="160"/>
      <c r="F100" s="160" t="s">
        <v>2</v>
      </c>
      <c r="G100" s="160"/>
      <c r="H100" s="118" t="s">
        <v>3</v>
      </c>
      <c r="I100" s="138"/>
      <c r="J100" s="160" t="s">
        <v>4</v>
      </c>
      <c r="K100" s="160"/>
      <c r="L100" s="161" t="s">
        <v>5</v>
      </c>
      <c r="M100" s="119"/>
    </row>
    <row r="101" spans="1:13" s="5" customFormat="1" ht="27" customHeight="1" x14ac:dyDescent="0.2">
      <c r="A101" s="303" t="s">
        <v>130</v>
      </c>
      <c r="B101" s="304"/>
      <c r="C101" s="305"/>
      <c r="D101" s="305"/>
      <c r="E101" s="306"/>
      <c r="F101" s="171" t="s">
        <v>30</v>
      </c>
      <c r="G101" s="172"/>
      <c r="H101" s="44">
        <v>470</v>
      </c>
      <c r="I101" s="56" t="s">
        <v>210</v>
      </c>
      <c r="J101" s="215">
        <v>3500</v>
      </c>
      <c r="K101" s="216"/>
      <c r="L101" s="149">
        <f t="shared" ref="L101:L110" si="5">H101*J101</f>
        <v>1645000</v>
      </c>
      <c r="M101" s="150"/>
    </row>
    <row r="102" spans="1:13" s="5" customFormat="1" ht="27" customHeight="1" x14ac:dyDescent="0.2">
      <c r="A102" s="77" t="s">
        <v>31</v>
      </c>
      <c r="B102" s="78"/>
      <c r="C102" s="78"/>
      <c r="D102" s="78"/>
      <c r="E102" s="79"/>
      <c r="F102" s="307" t="s">
        <v>32</v>
      </c>
      <c r="G102" s="308"/>
      <c r="H102" s="44">
        <v>470</v>
      </c>
      <c r="I102" s="56" t="s">
        <v>210</v>
      </c>
      <c r="J102" s="82">
        <v>2200</v>
      </c>
      <c r="K102" s="83"/>
      <c r="L102" s="84">
        <f t="shared" si="5"/>
        <v>1034000</v>
      </c>
      <c r="M102" s="85"/>
    </row>
    <row r="103" spans="1:13" s="5" customFormat="1" ht="27" customHeight="1" x14ac:dyDescent="0.2">
      <c r="A103" s="77" t="s">
        <v>100</v>
      </c>
      <c r="B103" s="78"/>
      <c r="C103" s="78"/>
      <c r="D103" s="78"/>
      <c r="E103" s="79"/>
      <c r="F103" s="171" t="s">
        <v>30</v>
      </c>
      <c r="G103" s="172"/>
      <c r="H103" s="44">
        <v>60</v>
      </c>
      <c r="I103" s="56" t="s">
        <v>210</v>
      </c>
      <c r="J103" s="215">
        <v>3500</v>
      </c>
      <c r="K103" s="216"/>
      <c r="L103" s="84">
        <f t="shared" si="5"/>
        <v>210000</v>
      </c>
      <c r="M103" s="85"/>
    </row>
    <row r="104" spans="1:13" s="5" customFormat="1" ht="27" customHeight="1" x14ac:dyDescent="0.2">
      <c r="A104" s="77" t="s">
        <v>101</v>
      </c>
      <c r="B104" s="78"/>
      <c r="C104" s="78"/>
      <c r="D104" s="78"/>
      <c r="E104" s="79"/>
      <c r="F104" s="307" t="s">
        <v>32</v>
      </c>
      <c r="G104" s="308"/>
      <c r="H104" s="44">
        <v>60</v>
      </c>
      <c r="I104" s="56" t="s">
        <v>210</v>
      </c>
      <c r="J104" s="82">
        <v>2200</v>
      </c>
      <c r="K104" s="83"/>
      <c r="L104" s="84">
        <f t="shared" si="5"/>
        <v>132000</v>
      </c>
      <c r="M104" s="85"/>
    </row>
    <row r="105" spans="1:13" s="5" customFormat="1" ht="27" customHeight="1" x14ac:dyDescent="0.2">
      <c r="A105" s="77" t="s">
        <v>189</v>
      </c>
      <c r="B105" s="78"/>
      <c r="C105" s="78"/>
      <c r="D105" s="78"/>
      <c r="E105" s="79"/>
      <c r="F105" s="171" t="s">
        <v>30</v>
      </c>
      <c r="G105" s="172"/>
      <c r="H105" s="44">
        <v>240</v>
      </c>
      <c r="I105" s="56" t="s">
        <v>210</v>
      </c>
      <c r="J105" s="82">
        <v>2700</v>
      </c>
      <c r="K105" s="83"/>
      <c r="L105" s="84">
        <f t="shared" si="5"/>
        <v>648000</v>
      </c>
      <c r="M105" s="85"/>
    </row>
    <row r="106" spans="1:13" s="5" customFormat="1" ht="27" customHeight="1" x14ac:dyDescent="0.2">
      <c r="A106" s="77" t="s">
        <v>187</v>
      </c>
      <c r="B106" s="78"/>
      <c r="C106" s="78"/>
      <c r="D106" s="78"/>
      <c r="E106" s="79"/>
      <c r="F106" s="80" t="s">
        <v>102</v>
      </c>
      <c r="G106" s="81"/>
      <c r="H106" s="44">
        <v>60</v>
      </c>
      <c r="I106" s="56" t="s">
        <v>210</v>
      </c>
      <c r="J106" s="82">
        <v>2700</v>
      </c>
      <c r="K106" s="83"/>
      <c r="L106" s="84">
        <f t="shared" si="5"/>
        <v>162000</v>
      </c>
      <c r="M106" s="85"/>
    </row>
    <row r="107" spans="1:13" s="5" customFormat="1" ht="27" customHeight="1" x14ac:dyDescent="0.2">
      <c r="A107" s="77" t="s">
        <v>188</v>
      </c>
      <c r="B107" s="78"/>
      <c r="C107" s="78"/>
      <c r="D107" s="78"/>
      <c r="E107" s="79"/>
      <c r="F107" s="80" t="s">
        <v>121</v>
      </c>
      <c r="G107" s="81"/>
      <c r="H107" s="44">
        <v>500</v>
      </c>
      <c r="I107" s="56" t="s">
        <v>210</v>
      </c>
      <c r="J107" s="82">
        <v>3500</v>
      </c>
      <c r="K107" s="83"/>
      <c r="L107" s="84">
        <f t="shared" si="5"/>
        <v>1750000</v>
      </c>
      <c r="M107" s="85"/>
    </row>
    <row r="108" spans="1:13" s="5" customFormat="1" ht="27" customHeight="1" x14ac:dyDescent="0.2">
      <c r="A108" s="77" t="s">
        <v>122</v>
      </c>
      <c r="B108" s="78"/>
      <c r="C108" s="78"/>
      <c r="D108" s="78"/>
      <c r="E108" s="79"/>
      <c r="F108" s="307" t="s">
        <v>32</v>
      </c>
      <c r="G108" s="308"/>
      <c r="H108" s="44">
        <v>500</v>
      </c>
      <c r="I108" s="56" t="s">
        <v>210</v>
      </c>
      <c r="J108" s="82">
        <v>2200</v>
      </c>
      <c r="K108" s="83"/>
      <c r="L108" s="84">
        <f t="shared" si="5"/>
        <v>1100000</v>
      </c>
      <c r="M108" s="85"/>
    </row>
    <row r="109" spans="1:13" s="5" customFormat="1" ht="27" customHeight="1" x14ac:dyDescent="0.2">
      <c r="A109" s="77"/>
      <c r="B109" s="78"/>
      <c r="C109" s="78"/>
      <c r="D109" s="78"/>
      <c r="E109" s="79"/>
      <c r="F109" s="80"/>
      <c r="G109" s="81"/>
      <c r="H109" s="44"/>
      <c r="I109" s="56"/>
      <c r="J109" s="82"/>
      <c r="K109" s="83"/>
      <c r="L109" s="84"/>
      <c r="M109" s="85"/>
    </row>
    <row r="110" spans="1:13" s="5" customFormat="1" ht="27" customHeight="1" thickBot="1" x14ac:dyDescent="0.25">
      <c r="A110" s="300" t="s">
        <v>15</v>
      </c>
      <c r="B110" s="301"/>
      <c r="C110" s="301"/>
      <c r="D110" s="301"/>
      <c r="E110" s="302"/>
      <c r="F110" s="130" t="s">
        <v>33</v>
      </c>
      <c r="G110" s="131"/>
      <c r="H110" s="49">
        <v>12</v>
      </c>
      <c r="I110" s="43" t="s">
        <v>211</v>
      </c>
      <c r="J110" s="203">
        <v>95000</v>
      </c>
      <c r="K110" s="204"/>
      <c r="L110" s="271">
        <f t="shared" si="5"/>
        <v>1140000</v>
      </c>
      <c r="M110" s="272"/>
    </row>
    <row r="111" spans="1:13" s="5" customFormat="1" ht="27" customHeight="1" thickBot="1" x14ac:dyDescent="0.25">
      <c r="A111" s="28"/>
      <c r="B111" s="28"/>
      <c r="C111" s="28"/>
      <c r="D111" s="28"/>
      <c r="E111" s="28"/>
      <c r="F111" s="28"/>
      <c r="G111" s="28"/>
      <c r="H111" s="28"/>
      <c r="I111" s="59"/>
      <c r="J111" s="162" t="s">
        <v>214</v>
      </c>
      <c r="K111" s="163"/>
      <c r="L111" s="309">
        <f>SUM(L101:M110)</f>
        <v>7821000</v>
      </c>
      <c r="M111" s="157"/>
    </row>
    <row r="112" spans="1:13" s="5" customFormat="1" ht="28.2" customHeight="1" x14ac:dyDescent="0.2">
      <c r="A112" s="252" t="s">
        <v>220</v>
      </c>
      <c r="B112" s="252"/>
      <c r="C112" s="252"/>
      <c r="D112" s="252"/>
      <c r="E112" s="252"/>
      <c r="F112" s="252"/>
      <c r="G112" s="252"/>
      <c r="H112" s="252"/>
      <c r="I112" s="252"/>
      <c r="J112" s="252"/>
      <c r="K112" s="252"/>
      <c r="L112" s="252"/>
      <c r="M112" s="252"/>
    </row>
    <row r="113" spans="1:13" s="5" customFormat="1" ht="34.200000000000003" customHeight="1" thickBot="1" x14ac:dyDescent="0.25">
      <c r="A113" s="374" t="s">
        <v>34</v>
      </c>
      <c r="B113" s="374"/>
      <c r="C113" s="374"/>
      <c r="D113" s="374"/>
      <c r="E113" s="374"/>
      <c r="F113" s="374"/>
      <c r="G113" s="374"/>
      <c r="H113" s="374"/>
      <c r="I113" s="374"/>
      <c r="J113" s="374"/>
      <c r="K113" s="374"/>
      <c r="L113" s="374"/>
      <c r="M113" s="374"/>
    </row>
    <row r="114" spans="1:13" s="5" customFormat="1" ht="34.200000000000003" customHeight="1" thickBot="1" x14ac:dyDescent="0.25">
      <c r="A114" s="298" t="s">
        <v>1</v>
      </c>
      <c r="B114" s="299"/>
      <c r="C114" s="299"/>
      <c r="D114" s="299"/>
      <c r="E114" s="299"/>
      <c r="F114" s="160" t="s">
        <v>2</v>
      </c>
      <c r="G114" s="160"/>
      <c r="H114" s="118" t="s">
        <v>3</v>
      </c>
      <c r="I114" s="138"/>
      <c r="J114" s="138" t="s">
        <v>4</v>
      </c>
      <c r="K114" s="160"/>
      <c r="L114" s="118" t="s">
        <v>5</v>
      </c>
      <c r="M114" s="119"/>
    </row>
    <row r="115" spans="1:13" s="5" customFormat="1" ht="34.200000000000003" customHeight="1" x14ac:dyDescent="0.2">
      <c r="A115" s="292" t="s">
        <v>35</v>
      </c>
      <c r="B115" s="293"/>
      <c r="C115" s="293"/>
      <c r="D115" s="293"/>
      <c r="E115" s="294"/>
      <c r="F115" s="232"/>
      <c r="G115" s="233"/>
      <c r="H115" s="50">
        <v>4</v>
      </c>
      <c r="I115" s="56" t="s">
        <v>211</v>
      </c>
      <c r="J115" s="109">
        <v>15000</v>
      </c>
      <c r="K115" s="110"/>
      <c r="L115" s="149">
        <f t="shared" ref="L115:L118" si="6">H115*J115</f>
        <v>60000</v>
      </c>
      <c r="M115" s="150"/>
    </row>
    <row r="116" spans="1:13" s="5" customFormat="1" ht="34.200000000000003" customHeight="1" x14ac:dyDescent="0.2">
      <c r="A116" s="295" t="s">
        <v>81</v>
      </c>
      <c r="B116" s="296"/>
      <c r="C116" s="296"/>
      <c r="D116" s="296"/>
      <c r="E116" s="297"/>
      <c r="F116" s="80"/>
      <c r="G116" s="81"/>
      <c r="H116" s="46">
        <v>1</v>
      </c>
      <c r="I116" s="41" t="s">
        <v>213</v>
      </c>
      <c r="J116" s="82">
        <v>60000</v>
      </c>
      <c r="K116" s="83"/>
      <c r="L116" s="84">
        <f t="shared" si="6"/>
        <v>60000</v>
      </c>
      <c r="M116" s="85"/>
    </row>
    <row r="117" spans="1:13" s="5" customFormat="1" ht="34.200000000000003" customHeight="1" x14ac:dyDescent="0.2">
      <c r="A117" s="285" t="s">
        <v>123</v>
      </c>
      <c r="B117" s="286"/>
      <c r="C117" s="286"/>
      <c r="D117" s="286"/>
      <c r="E117" s="287"/>
      <c r="F117" s="288"/>
      <c r="G117" s="79"/>
      <c r="H117" s="47">
        <v>1</v>
      </c>
      <c r="I117" s="61" t="s">
        <v>216</v>
      </c>
      <c r="J117" s="82">
        <v>15000</v>
      </c>
      <c r="K117" s="83"/>
      <c r="L117" s="84">
        <f t="shared" si="6"/>
        <v>15000</v>
      </c>
      <c r="M117" s="85"/>
    </row>
    <row r="118" spans="1:13" s="5" customFormat="1" ht="34.200000000000003" customHeight="1" thickBot="1" x14ac:dyDescent="0.25">
      <c r="A118" s="289" t="s">
        <v>15</v>
      </c>
      <c r="B118" s="290"/>
      <c r="C118" s="290"/>
      <c r="D118" s="290"/>
      <c r="E118" s="291"/>
      <c r="F118" s="130" t="s">
        <v>33</v>
      </c>
      <c r="G118" s="131"/>
      <c r="H118" s="48">
        <v>2</v>
      </c>
      <c r="I118" s="43" t="s">
        <v>211</v>
      </c>
      <c r="J118" s="203">
        <v>20000</v>
      </c>
      <c r="K118" s="204"/>
      <c r="L118" s="271">
        <f t="shared" si="6"/>
        <v>40000</v>
      </c>
      <c r="M118" s="272"/>
    </row>
    <row r="119" spans="1:13" s="5" customFormat="1" ht="34.200000000000003" customHeight="1" thickBot="1" x14ac:dyDescent="0.25">
      <c r="A119" s="164"/>
      <c r="B119" s="164"/>
      <c r="C119" s="164"/>
      <c r="D119" s="164"/>
      <c r="E119" s="164"/>
      <c r="F119" s="164"/>
      <c r="G119" s="164"/>
      <c r="H119" s="164"/>
      <c r="I119" s="165"/>
      <c r="J119" s="162" t="s">
        <v>214</v>
      </c>
      <c r="K119" s="163"/>
      <c r="L119" s="156">
        <f>SUM(L115:M118)</f>
        <v>175000</v>
      </c>
      <c r="M119" s="157"/>
    </row>
    <row r="120" spans="1:13" s="5" customFormat="1" ht="34.200000000000003" customHeight="1" thickBot="1" x14ac:dyDescent="0.25">
      <c r="A120" s="158" t="s">
        <v>36</v>
      </c>
      <c r="B120" s="158"/>
      <c r="C120" s="158"/>
      <c r="D120" s="158"/>
      <c r="E120" s="158"/>
      <c r="F120" s="158"/>
      <c r="G120" s="158"/>
      <c r="H120" s="158"/>
      <c r="I120" s="158"/>
      <c r="J120" s="158"/>
      <c r="K120" s="158"/>
      <c r="L120" s="158"/>
      <c r="M120" s="158"/>
    </row>
    <row r="121" spans="1:13" s="5" customFormat="1" ht="34.200000000000003" customHeight="1" thickBot="1" x14ac:dyDescent="0.25">
      <c r="A121" s="159" t="s">
        <v>1</v>
      </c>
      <c r="B121" s="160"/>
      <c r="C121" s="160"/>
      <c r="D121" s="160"/>
      <c r="E121" s="160"/>
      <c r="F121" s="160" t="s">
        <v>2</v>
      </c>
      <c r="G121" s="160"/>
      <c r="H121" s="118" t="s">
        <v>3</v>
      </c>
      <c r="I121" s="138"/>
      <c r="J121" s="284" t="s">
        <v>4</v>
      </c>
      <c r="K121" s="284"/>
      <c r="L121" s="161" t="s">
        <v>5</v>
      </c>
      <c r="M121" s="119"/>
    </row>
    <row r="122" spans="1:13" s="5" customFormat="1" ht="34.200000000000003" customHeight="1" x14ac:dyDescent="0.2">
      <c r="A122" s="281" t="s">
        <v>80</v>
      </c>
      <c r="B122" s="282"/>
      <c r="C122" s="282"/>
      <c r="D122" s="282"/>
      <c r="E122" s="283"/>
      <c r="F122" s="171"/>
      <c r="G122" s="172"/>
      <c r="H122" s="53">
        <v>6</v>
      </c>
      <c r="I122" s="40" t="s">
        <v>211</v>
      </c>
      <c r="J122" s="215">
        <v>110000</v>
      </c>
      <c r="K122" s="216"/>
      <c r="L122" s="273">
        <f>H122*J122</f>
        <v>660000</v>
      </c>
      <c r="M122" s="274"/>
    </row>
    <row r="123" spans="1:13" s="5" customFormat="1" ht="34.200000000000003" customHeight="1" x14ac:dyDescent="0.2">
      <c r="A123" s="268" t="s">
        <v>192</v>
      </c>
      <c r="B123" s="269"/>
      <c r="C123" s="269"/>
      <c r="D123" s="269"/>
      <c r="E123" s="270"/>
      <c r="F123" s="80"/>
      <c r="G123" s="81"/>
      <c r="H123" s="46">
        <v>12</v>
      </c>
      <c r="I123" s="41" t="s">
        <v>211</v>
      </c>
      <c r="J123" s="82">
        <v>65000</v>
      </c>
      <c r="K123" s="83"/>
      <c r="L123" s="273">
        <f>H123*J123</f>
        <v>780000</v>
      </c>
      <c r="M123" s="274"/>
    </row>
    <row r="124" spans="1:13" s="5" customFormat="1" ht="34.200000000000003" customHeight="1" x14ac:dyDescent="0.2">
      <c r="A124" s="268" t="s">
        <v>191</v>
      </c>
      <c r="B124" s="269"/>
      <c r="C124" s="269"/>
      <c r="D124" s="269"/>
      <c r="E124" s="270"/>
      <c r="F124" s="80"/>
      <c r="G124" s="81"/>
      <c r="H124" s="46">
        <v>6</v>
      </c>
      <c r="I124" s="41" t="s">
        <v>211</v>
      </c>
      <c r="J124" s="82">
        <v>8500</v>
      </c>
      <c r="K124" s="83"/>
      <c r="L124" s="273">
        <f>H124*J124</f>
        <v>51000</v>
      </c>
      <c r="M124" s="274"/>
    </row>
    <row r="125" spans="1:13" s="5" customFormat="1" ht="34.200000000000003" customHeight="1" x14ac:dyDescent="0.2">
      <c r="A125" s="278" t="s">
        <v>15</v>
      </c>
      <c r="B125" s="279"/>
      <c r="C125" s="279"/>
      <c r="D125" s="279"/>
      <c r="E125" s="280"/>
      <c r="F125" s="154" t="s">
        <v>33</v>
      </c>
      <c r="G125" s="155"/>
      <c r="H125" s="45">
        <v>2</v>
      </c>
      <c r="I125" s="41" t="s">
        <v>211</v>
      </c>
      <c r="J125" s="166">
        <v>80000</v>
      </c>
      <c r="K125" s="167"/>
      <c r="L125" s="273">
        <f t="shared" ref="L125:L131" si="7">H125*J125</f>
        <v>160000</v>
      </c>
      <c r="M125" s="274"/>
    </row>
    <row r="126" spans="1:13" s="5" customFormat="1" ht="34.200000000000003" customHeight="1" x14ac:dyDescent="0.2">
      <c r="A126" s="275" t="s">
        <v>107</v>
      </c>
      <c r="B126" s="276"/>
      <c r="C126" s="276"/>
      <c r="D126" s="276"/>
      <c r="E126" s="277"/>
      <c r="F126" s="221" t="s">
        <v>106</v>
      </c>
      <c r="G126" s="222"/>
      <c r="H126" s="46">
        <v>3</v>
      </c>
      <c r="I126" s="41" t="s">
        <v>211</v>
      </c>
      <c r="J126" s="223">
        <v>14000</v>
      </c>
      <c r="K126" s="224"/>
      <c r="L126" s="273">
        <f t="shared" si="7"/>
        <v>42000</v>
      </c>
      <c r="M126" s="274"/>
    </row>
    <row r="127" spans="1:13" s="5" customFormat="1" ht="34.200000000000003" customHeight="1" x14ac:dyDescent="0.2">
      <c r="A127" s="275" t="s">
        <v>108</v>
      </c>
      <c r="B127" s="276"/>
      <c r="C127" s="276"/>
      <c r="D127" s="276"/>
      <c r="E127" s="277"/>
      <c r="F127" s="221" t="s">
        <v>106</v>
      </c>
      <c r="G127" s="222"/>
      <c r="H127" s="46">
        <v>4</v>
      </c>
      <c r="I127" s="41" t="s">
        <v>211</v>
      </c>
      <c r="J127" s="223">
        <v>14000</v>
      </c>
      <c r="K127" s="224"/>
      <c r="L127" s="273">
        <f t="shared" si="7"/>
        <v>56000</v>
      </c>
      <c r="M127" s="274"/>
    </row>
    <row r="128" spans="1:13" s="5" customFormat="1" ht="34.200000000000003" customHeight="1" x14ac:dyDescent="0.2">
      <c r="A128" s="268" t="s">
        <v>109</v>
      </c>
      <c r="B128" s="269"/>
      <c r="C128" s="269"/>
      <c r="D128" s="269"/>
      <c r="E128" s="270"/>
      <c r="F128" s="221" t="s">
        <v>106</v>
      </c>
      <c r="G128" s="222"/>
      <c r="H128" s="46">
        <v>3</v>
      </c>
      <c r="I128" s="41" t="s">
        <v>211</v>
      </c>
      <c r="J128" s="223">
        <v>14000</v>
      </c>
      <c r="K128" s="224"/>
      <c r="L128" s="273">
        <f t="shared" si="7"/>
        <v>42000</v>
      </c>
      <c r="M128" s="274"/>
    </row>
    <row r="129" spans="1:13" s="5" customFormat="1" ht="34.200000000000003" customHeight="1" x14ac:dyDescent="0.2">
      <c r="A129" s="268" t="s">
        <v>110</v>
      </c>
      <c r="B129" s="269"/>
      <c r="C129" s="269"/>
      <c r="D129" s="269"/>
      <c r="E129" s="270"/>
      <c r="F129" s="221" t="s">
        <v>111</v>
      </c>
      <c r="G129" s="222"/>
      <c r="H129" s="46">
        <v>3</v>
      </c>
      <c r="I129" s="41" t="s">
        <v>211</v>
      </c>
      <c r="J129" s="223">
        <v>10000</v>
      </c>
      <c r="K129" s="224"/>
      <c r="L129" s="273">
        <f t="shared" si="7"/>
        <v>30000</v>
      </c>
      <c r="M129" s="274"/>
    </row>
    <row r="130" spans="1:13" s="5" customFormat="1" ht="34.200000000000003" customHeight="1" x14ac:dyDescent="0.2">
      <c r="A130" s="268" t="s">
        <v>112</v>
      </c>
      <c r="B130" s="269"/>
      <c r="C130" s="269"/>
      <c r="D130" s="269"/>
      <c r="E130" s="270"/>
      <c r="F130" s="221" t="s">
        <v>113</v>
      </c>
      <c r="G130" s="222"/>
      <c r="H130" s="46">
        <v>4</v>
      </c>
      <c r="I130" s="41" t="s">
        <v>211</v>
      </c>
      <c r="J130" s="223">
        <v>12000</v>
      </c>
      <c r="K130" s="224"/>
      <c r="L130" s="84">
        <f t="shared" si="7"/>
        <v>48000</v>
      </c>
      <c r="M130" s="85"/>
    </row>
    <row r="131" spans="1:13" s="5" customFormat="1" ht="34.200000000000003" customHeight="1" thickBot="1" x14ac:dyDescent="0.25">
      <c r="A131" s="86" t="s">
        <v>37</v>
      </c>
      <c r="B131" s="87"/>
      <c r="C131" s="87"/>
      <c r="D131" s="87"/>
      <c r="E131" s="88"/>
      <c r="F131" s="89" t="s">
        <v>33</v>
      </c>
      <c r="G131" s="90"/>
      <c r="H131" s="48">
        <v>6</v>
      </c>
      <c r="I131" s="43" t="s">
        <v>211</v>
      </c>
      <c r="J131" s="203">
        <v>80000</v>
      </c>
      <c r="K131" s="204"/>
      <c r="L131" s="271">
        <f t="shared" si="7"/>
        <v>480000</v>
      </c>
      <c r="M131" s="272"/>
    </row>
    <row r="132" spans="1:13" s="5" customFormat="1" ht="34.200000000000003" customHeight="1" thickBot="1" x14ac:dyDescent="0.25">
      <c r="A132" s="28"/>
      <c r="B132" s="28"/>
      <c r="C132" s="28"/>
      <c r="D132" s="28"/>
      <c r="E132" s="28"/>
      <c r="F132" s="28"/>
      <c r="G132" s="28"/>
      <c r="H132" s="28"/>
      <c r="I132" s="59"/>
      <c r="J132" s="162" t="s">
        <v>214</v>
      </c>
      <c r="K132" s="163"/>
      <c r="L132" s="156">
        <f>SUM(L122:M131)</f>
        <v>2349000</v>
      </c>
      <c r="M132" s="157"/>
    </row>
    <row r="133" spans="1:13" s="5" customFormat="1" ht="34.200000000000003" customHeight="1" thickBot="1" x14ac:dyDescent="0.25">
      <c r="A133" s="158" t="s">
        <v>66</v>
      </c>
      <c r="B133" s="158"/>
      <c r="C133" s="158"/>
      <c r="D133" s="158"/>
      <c r="E133" s="158"/>
      <c r="F133" s="158"/>
      <c r="G133" s="158"/>
      <c r="H133" s="158"/>
      <c r="I133" s="158"/>
      <c r="J133" s="158"/>
      <c r="K133" s="158"/>
      <c r="L133" s="158"/>
      <c r="M133" s="158"/>
    </row>
    <row r="134" spans="1:13" s="5" customFormat="1" ht="34.200000000000003" customHeight="1" thickBot="1" x14ac:dyDescent="0.25">
      <c r="A134" s="159" t="s">
        <v>1</v>
      </c>
      <c r="B134" s="160"/>
      <c r="C134" s="160"/>
      <c r="D134" s="160"/>
      <c r="E134" s="160"/>
      <c r="F134" s="160" t="s">
        <v>2</v>
      </c>
      <c r="G134" s="160"/>
      <c r="H134" s="118" t="s">
        <v>3</v>
      </c>
      <c r="I134" s="138"/>
      <c r="J134" s="160" t="s">
        <v>4</v>
      </c>
      <c r="K134" s="160"/>
      <c r="L134" s="118" t="s">
        <v>5</v>
      </c>
      <c r="M134" s="119"/>
    </row>
    <row r="135" spans="1:13" s="5" customFormat="1" ht="34.200000000000003" customHeight="1" thickBot="1" x14ac:dyDescent="0.25">
      <c r="A135" s="261" t="s">
        <v>38</v>
      </c>
      <c r="B135" s="262"/>
      <c r="C135" s="262"/>
      <c r="D135" s="262"/>
      <c r="E135" s="263"/>
      <c r="F135" s="180" t="s">
        <v>39</v>
      </c>
      <c r="G135" s="179"/>
      <c r="H135" s="33">
        <v>3</v>
      </c>
      <c r="I135" s="58" t="s">
        <v>212</v>
      </c>
      <c r="J135" s="264">
        <v>40000</v>
      </c>
      <c r="K135" s="265"/>
      <c r="L135" s="266">
        <f>H135*J135</f>
        <v>120000</v>
      </c>
      <c r="M135" s="267"/>
    </row>
    <row r="136" spans="1:13" s="5" customFormat="1" ht="34.200000000000003" customHeight="1" thickBot="1" x14ac:dyDescent="0.25">
      <c r="A136" s="28"/>
      <c r="B136" s="28"/>
      <c r="C136" s="28"/>
      <c r="D136" s="28"/>
      <c r="E136" s="28"/>
      <c r="F136" s="28"/>
      <c r="G136" s="28"/>
      <c r="H136" s="28"/>
      <c r="I136" s="59"/>
      <c r="J136" s="162" t="s">
        <v>214</v>
      </c>
      <c r="K136" s="163"/>
      <c r="L136" s="156">
        <f>SUM(L135:M135)</f>
        <v>120000</v>
      </c>
      <c r="M136" s="157"/>
    </row>
    <row r="137" spans="1:13" s="5" customFormat="1" ht="34.200000000000003" customHeight="1" x14ac:dyDescent="0.2">
      <c r="A137" s="252" t="s">
        <v>221</v>
      </c>
      <c r="B137" s="252"/>
      <c r="C137" s="252"/>
      <c r="D137" s="252"/>
      <c r="E137" s="252"/>
      <c r="F137" s="252"/>
      <c r="G137" s="252"/>
      <c r="H137" s="252"/>
      <c r="I137" s="252"/>
      <c r="J137" s="252"/>
      <c r="K137" s="252"/>
      <c r="L137" s="252"/>
      <c r="M137" s="252"/>
    </row>
    <row r="138" spans="1:13" s="5" customFormat="1" ht="19.8" customHeight="1" thickBot="1" x14ac:dyDescent="0.25">
      <c r="A138" s="158" t="s">
        <v>114</v>
      </c>
      <c r="B138" s="158"/>
      <c r="C138" s="158"/>
      <c r="D138" s="158"/>
      <c r="E138" s="158"/>
      <c r="F138" s="158"/>
      <c r="G138" s="158"/>
      <c r="H138" s="158"/>
      <c r="I138" s="158"/>
      <c r="J138" s="158"/>
      <c r="K138" s="158"/>
      <c r="L138" s="158"/>
      <c r="M138" s="158"/>
    </row>
    <row r="139" spans="1:13" s="5" customFormat="1" ht="24" customHeight="1" thickBot="1" x14ac:dyDescent="0.25">
      <c r="A139" s="159" t="s">
        <v>1</v>
      </c>
      <c r="B139" s="160"/>
      <c r="C139" s="160"/>
      <c r="D139" s="160"/>
      <c r="E139" s="160"/>
      <c r="F139" s="160" t="s">
        <v>2</v>
      </c>
      <c r="G139" s="160"/>
      <c r="H139" s="118" t="s">
        <v>3</v>
      </c>
      <c r="I139" s="138"/>
      <c r="J139" s="160" t="s">
        <v>4</v>
      </c>
      <c r="K139" s="160"/>
      <c r="L139" s="118" t="s">
        <v>5</v>
      </c>
      <c r="M139" s="119"/>
    </row>
    <row r="140" spans="1:13" ht="24" customHeight="1" x14ac:dyDescent="0.2">
      <c r="A140" s="258" t="s">
        <v>136</v>
      </c>
      <c r="B140" s="259"/>
      <c r="C140" s="259"/>
      <c r="D140" s="259"/>
      <c r="E140" s="259"/>
      <c r="F140" s="259"/>
      <c r="G140" s="259"/>
      <c r="H140" s="259"/>
      <c r="I140" s="259"/>
      <c r="J140" s="259"/>
      <c r="K140" s="259"/>
      <c r="L140" s="259"/>
      <c r="M140" s="260"/>
    </row>
    <row r="141" spans="1:13" ht="24" customHeight="1" x14ac:dyDescent="0.2">
      <c r="A141" s="253" t="s">
        <v>82</v>
      </c>
      <c r="B141" s="254"/>
      <c r="C141" s="254"/>
      <c r="D141" s="254"/>
      <c r="E141" s="255"/>
      <c r="F141" s="171"/>
      <c r="G141" s="172"/>
      <c r="H141" s="29">
        <v>200</v>
      </c>
      <c r="I141" s="56" t="s">
        <v>226</v>
      </c>
      <c r="J141" s="256">
        <v>450</v>
      </c>
      <c r="K141" s="257"/>
      <c r="L141" s="111">
        <f t="shared" ref="L141:L157" si="8">H141*J141</f>
        <v>90000</v>
      </c>
      <c r="M141" s="217"/>
    </row>
    <row r="142" spans="1:13" ht="24" customHeight="1" x14ac:dyDescent="0.2">
      <c r="A142" s="77" t="s">
        <v>134</v>
      </c>
      <c r="B142" s="78"/>
      <c r="C142" s="78"/>
      <c r="D142" s="78"/>
      <c r="E142" s="79"/>
      <c r="F142" s="80"/>
      <c r="G142" s="81"/>
      <c r="H142" s="51">
        <v>100</v>
      </c>
      <c r="I142" s="56" t="s">
        <v>226</v>
      </c>
      <c r="J142" s="82">
        <v>450</v>
      </c>
      <c r="K142" s="83"/>
      <c r="L142" s="99">
        <f t="shared" si="8"/>
        <v>45000</v>
      </c>
      <c r="M142" s="168"/>
    </row>
    <row r="143" spans="1:13" ht="24" customHeight="1" x14ac:dyDescent="0.2">
      <c r="A143" s="77" t="s">
        <v>138</v>
      </c>
      <c r="B143" s="78"/>
      <c r="C143" s="78"/>
      <c r="D143" s="78"/>
      <c r="E143" s="79"/>
      <c r="F143" s="80"/>
      <c r="G143" s="81"/>
      <c r="H143" s="51">
        <v>60</v>
      </c>
      <c r="I143" s="56" t="s">
        <v>226</v>
      </c>
      <c r="J143" s="82">
        <v>450</v>
      </c>
      <c r="K143" s="83"/>
      <c r="L143" s="99">
        <f t="shared" si="8"/>
        <v>27000</v>
      </c>
      <c r="M143" s="168"/>
    </row>
    <row r="144" spans="1:13" ht="24" customHeight="1" x14ac:dyDescent="0.2">
      <c r="A144" s="77" t="s">
        <v>137</v>
      </c>
      <c r="B144" s="78"/>
      <c r="C144" s="78"/>
      <c r="D144" s="78"/>
      <c r="E144" s="79"/>
      <c r="F144" s="80"/>
      <c r="G144" s="81"/>
      <c r="H144" s="51">
        <v>50</v>
      </c>
      <c r="I144" s="56" t="s">
        <v>226</v>
      </c>
      <c r="J144" s="82">
        <v>450</v>
      </c>
      <c r="K144" s="83"/>
      <c r="L144" s="99">
        <f t="shared" si="8"/>
        <v>22500</v>
      </c>
      <c r="M144" s="168"/>
    </row>
    <row r="145" spans="1:13" ht="24" customHeight="1" x14ac:dyDescent="0.2">
      <c r="A145" s="77" t="s">
        <v>143</v>
      </c>
      <c r="B145" s="78"/>
      <c r="C145" s="78"/>
      <c r="D145" s="78"/>
      <c r="E145" s="79"/>
      <c r="F145" s="80"/>
      <c r="G145" s="81"/>
      <c r="H145" s="51">
        <v>30</v>
      </c>
      <c r="I145" s="56" t="s">
        <v>226</v>
      </c>
      <c r="J145" s="82">
        <v>450</v>
      </c>
      <c r="K145" s="83"/>
      <c r="L145" s="99">
        <f t="shared" si="8"/>
        <v>13500</v>
      </c>
      <c r="M145" s="168"/>
    </row>
    <row r="146" spans="1:13" ht="24" customHeight="1" x14ac:dyDescent="0.2">
      <c r="A146" s="77" t="s">
        <v>139</v>
      </c>
      <c r="B146" s="78"/>
      <c r="C146" s="78"/>
      <c r="D146" s="78"/>
      <c r="E146" s="79"/>
      <c r="F146" s="80"/>
      <c r="G146" s="81"/>
      <c r="H146" s="51">
        <v>60</v>
      </c>
      <c r="I146" s="56" t="s">
        <v>226</v>
      </c>
      <c r="J146" s="82">
        <v>450</v>
      </c>
      <c r="K146" s="83"/>
      <c r="L146" s="99">
        <f t="shared" si="8"/>
        <v>27000</v>
      </c>
      <c r="M146" s="168"/>
    </row>
    <row r="147" spans="1:13" ht="24" customHeight="1" x14ac:dyDescent="0.2">
      <c r="A147" s="77" t="s">
        <v>140</v>
      </c>
      <c r="B147" s="78"/>
      <c r="C147" s="78"/>
      <c r="D147" s="78"/>
      <c r="E147" s="79"/>
      <c r="F147" s="80"/>
      <c r="G147" s="81"/>
      <c r="H147" s="51">
        <v>60</v>
      </c>
      <c r="I147" s="56" t="s">
        <v>226</v>
      </c>
      <c r="J147" s="82">
        <v>450</v>
      </c>
      <c r="K147" s="83"/>
      <c r="L147" s="99">
        <f t="shared" si="8"/>
        <v>27000</v>
      </c>
      <c r="M147" s="168"/>
    </row>
    <row r="148" spans="1:13" ht="24" customHeight="1" x14ac:dyDescent="0.2">
      <c r="A148" s="77" t="s">
        <v>142</v>
      </c>
      <c r="B148" s="78"/>
      <c r="C148" s="78"/>
      <c r="D148" s="78"/>
      <c r="E148" s="79"/>
      <c r="F148" s="80"/>
      <c r="G148" s="81"/>
      <c r="H148" s="51">
        <v>30</v>
      </c>
      <c r="I148" s="56" t="s">
        <v>226</v>
      </c>
      <c r="J148" s="82">
        <v>450</v>
      </c>
      <c r="K148" s="83"/>
      <c r="L148" s="99">
        <f t="shared" si="8"/>
        <v>13500</v>
      </c>
      <c r="M148" s="168"/>
    </row>
    <row r="149" spans="1:13" ht="24" customHeight="1" x14ac:dyDescent="0.2">
      <c r="A149" s="77" t="s">
        <v>141</v>
      </c>
      <c r="B149" s="78"/>
      <c r="C149" s="78"/>
      <c r="D149" s="78"/>
      <c r="E149" s="79"/>
      <c r="F149" s="80"/>
      <c r="G149" s="81"/>
      <c r="H149" s="51">
        <v>60</v>
      </c>
      <c r="I149" s="56" t="s">
        <v>226</v>
      </c>
      <c r="J149" s="82">
        <v>450</v>
      </c>
      <c r="K149" s="83"/>
      <c r="L149" s="99">
        <f t="shared" si="8"/>
        <v>27000</v>
      </c>
      <c r="M149" s="168"/>
    </row>
    <row r="150" spans="1:13" ht="24" customHeight="1" x14ac:dyDescent="0.2">
      <c r="A150" s="77" t="s">
        <v>144</v>
      </c>
      <c r="B150" s="78"/>
      <c r="C150" s="78"/>
      <c r="D150" s="78"/>
      <c r="E150" s="79"/>
      <c r="F150" s="80"/>
      <c r="G150" s="81"/>
      <c r="H150" s="51">
        <v>50</v>
      </c>
      <c r="I150" s="56" t="s">
        <v>226</v>
      </c>
      <c r="J150" s="82">
        <v>450</v>
      </c>
      <c r="K150" s="83"/>
      <c r="L150" s="99">
        <f t="shared" si="8"/>
        <v>22500</v>
      </c>
      <c r="M150" s="168"/>
    </row>
    <row r="151" spans="1:13" ht="24" customHeight="1" x14ac:dyDescent="0.2">
      <c r="A151" s="77" t="s">
        <v>145</v>
      </c>
      <c r="B151" s="78"/>
      <c r="C151" s="78"/>
      <c r="D151" s="78"/>
      <c r="E151" s="79"/>
      <c r="F151" s="80"/>
      <c r="G151" s="81"/>
      <c r="H151" s="51">
        <v>60</v>
      </c>
      <c r="I151" s="56" t="s">
        <v>226</v>
      </c>
      <c r="J151" s="82">
        <v>450</v>
      </c>
      <c r="K151" s="83"/>
      <c r="L151" s="99">
        <f t="shared" si="8"/>
        <v>27000</v>
      </c>
      <c r="M151" s="168"/>
    </row>
    <row r="152" spans="1:13" ht="24" customHeight="1" x14ac:dyDescent="0.2">
      <c r="A152" s="77" t="s">
        <v>146</v>
      </c>
      <c r="B152" s="78"/>
      <c r="C152" s="78"/>
      <c r="D152" s="78"/>
      <c r="E152" s="79"/>
      <c r="F152" s="80"/>
      <c r="G152" s="81"/>
      <c r="H152" s="51">
        <v>60</v>
      </c>
      <c r="I152" s="56" t="s">
        <v>226</v>
      </c>
      <c r="J152" s="82">
        <v>450</v>
      </c>
      <c r="K152" s="83"/>
      <c r="L152" s="99">
        <f t="shared" si="8"/>
        <v>27000</v>
      </c>
      <c r="M152" s="168"/>
    </row>
    <row r="153" spans="1:13" ht="24" customHeight="1" x14ac:dyDescent="0.2">
      <c r="A153" s="77" t="s">
        <v>147</v>
      </c>
      <c r="B153" s="78"/>
      <c r="C153" s="78"/>
      <c r="D153" s="78"/>
      <c r="E153" s="79"/>
      <c r="F153" s="80"/>
      <c r="G153" s="81"/>
      <c r="H153" s="51">
        <v>60</v>
      </c>
      <c r="I153" s="56" t="s">
        <v>226</v>
      </c>
      <c r="J153" s="82">
        <v>450</v>
      </c>
      <c r="K153" s="83"/>
      <c r="L153" s="99">
        <f t="shared" si="8"/>
        <v>27000</v>
      </c>
      <c r="M153" s="168"/>
    </row>
    <row r="154" spans="1:13" ht="24" customHeight="1" x14ac:dyDescent="0.2">
      <c r="A154" s="77" t="s">
        <v>148</v>
      </c>
      <c r="B154" s="78"/>
      <c r="C154" s="78"/>
      <c r="D154" s="78"/>
      <c r="E154" s="79"/>
      <c r="F154" s="80"/>
      <c r="G154" s="81"/>
      <c r="H154" s="51">
        <v>60</v>
      </c>
      <c r="I154" s="56" t="s">
        <v>226</v>
      </c>
      <c r="J154" s="82">
        <v>450</v>
      </c>
      <c r="K154" s="83"/>
      <c r="L154" s="99">
        <f t="shared" si="8"/>
        <v>27000</v>
      </c>
      <c r="M154" s="168"/>
    </row>
    <row r="155" spans="1:13" ht="24" customHeight="1" x14ac:dyDescent="0.2">
      <c r="A155" s="77" t="s">
        <v>149</v>
      </c>
      <c r="B155" s="78"/>
      <c r="C155" s="78"/>
      <c r="D155" s="78"/>
      <c r="E155" s="79"/>
      <c r="F155" s="80"/>
      <c r="G155" s="81"/>
      <c r="H155" s="51">
        <v>130</v>
      </c>
      <c r="I155" s="56" t="s">
        <v>226</v>
      </c>
      <c r="J155" s="82">
        <v>450</v>
      </c>
      <c r="K155" s="83"/>
      <c r="L155" s="99">
        <f t="shared" si="8"/>
        <v>58500</v>
      </c>
      <c r="M155" s="168"/>
    </row>
    <row r="156" spans="1:13" ht="24" customHeight="1" x14ac:dyDescent="0.2">
      <c r="A156" s="77" t="s">
        <v>150</v>
      </c>
      <c r="B156" s="78"/>
      <c r="C156" s="78"/>
      <c r="D156" s="78"/>
      <c r="E156" s="79"/>
      <c r="F156" s="80"/>
      <c r="G156" s="81"/>
      <c r="H156" s="51">
        <v>50</v>
      </c>
      <c r="I156" s="56" t="s">
        <v>226</v>
      </c>
      <c r="J156" s="82">
        <v>450</v>
      </c>
      <c r="K156" s="83"/>
      <c r="L156" s="99">
        <f t="shared" si="8"/>
        <v>22500</v>
      </c>
      <c r="M156" s="168"/>
    </row>
    <row r="157" spans="1:13" ht="24" customHeight="1" x14ac:dyDescent="0.2">
      <c r="A157" s="234" t="s">
        <v>151</v>
      </c>
      <c r="B157" s="235"/>
      <c r="C157" s="235"/>
      <c r="D157" s="235"/>
      <c r="E157" s="236"/>
      <c r="F157" s="237"/>
      <c r="G157" s="238"/>
      <c r="H157" s="66">
        <v>50</v>
      </c>
      <c r="I157" s="65" t="s">
        <v>226</v>
      </c>
      <c r="J157" s="239">
        <v>450</v>
      </c>
      <c r="K157" s="240"/>
      <c r="L157" s="241">
        <f t="shared" si="8"/>
        <v>22500</v>
      </c>
      <c r="M157" s="242"/>
    </row>
    <row r="158" spans="1:13" ht="24" customHeight="1" x14ac:dyDescent="0.2">
      <c r="A158" s="243" t="s">
        <v>159</v>
      </c>
      <c r="B158" s="244"/>
      <c r="C158" s="244"/>
      <c r="D158" s="244"/>
      <c r="E158" s="245"/>
      <c r="F158" s="246" t="s">
        <v>161</v>
      </c>
      <c r="G158" s="247"/>
      <c r="H158" s="68">
        <v>1200</v>
      </c>
      <c r="I158" s="71" t="s">
        <v>226</v>
      </c>
      <c r="J158" s="248"/>
      <c r="K158" s="249"/>
      <c r="L158" s="250">
        <f>1200*450</f>
        <v>540000</v>
      </c>
      <c r="M158" s="251"/>
    </row>
    <row r="159" spans="1:13" ht="24" customHeight="1" x14ac:dyDescent="0.2">
      <c r="A159" s="229" t="s">
        <v>152</v>
      </c>
      <c r="B159" s="230"/>
      <c r="C159" s="230"/>
      <c r="D159" s="230"/>
      <c r="E159" s="231"/>
      <c r="F159" s="232"/>
      <c r="G159" s="233"/>
      <c r="H159" s="67">
        <v>50</v>
      </c>
      <c r="I159" s="56" t="s">
        <v>226</v>
      </c>
      <c r="J159" s="215">
        <v>450</v>
      </c>
      <c r="K159" s="216"/>
      <c r="L159" s="111">
        <f t="shared" ref="L159:L166" si="9">H159*J159</f>
        <v>22500</v>
      </c>
      <c r="M159" s="217"/>
    </row>
    <row r="160" spans="1:13" ht="24" customHeight="1" x14ac:dyDescent="0.2">
      <c r="A160" s="77" t="s">
        <v>83</v>
      </c>
      <c r="B160" s="78"/>
      <c r="C160" s="78"/>
      <c r="D160" s="78"/>
      <c r="E160" s="79"/>
      <c r="F160" s="80"/>
      <c r="G160" s="81"/>
      <c r="H160" s="32">
        <v>150</v>
      </c>
      <c r="I160" s="56" t="s">
        <v>226</v>
      </c>
      <c r="J160" s="82">
        <v>450</v>
      </c>
      <c r="K160" s="83"/>
      <c r="L160" s="99">
        <f t="shared" si="9"/>
        <v>67500</v>
      </c>
      <c r="M160" s="168"/>
    </row>
    <row r="161" spans="1:13" ht="24" customHeight="1" x14ac:dyDescent="0.2">
      <c r="A161" s="77" t="s">
        <v>153</v>
      </c>
      <c r="B161" s="78"/>
      <c r="C161" s="78"/>
      <c r="D161" s="78"/>
      <c r="E161" s="79"/>
      <c r="F161" s="80"/>
      <c r="G161" s="81"/>
      <c r="H161" s="32">
        <v>50</v>
      </c>
      <c r="I161" s="56" t="s">
        <v>226</v>
      </c>
      <c r="J161" s="82">
        <v>450</v>
      </c>
      <c r="K161" s="83"/>
      <c r="L161" s="99">
        <f t="shared" si="9"/>
        <v>22500</v>
      </c>
      <c r="M161" s="168"/>
    </row>
    <row r="162" spans="1:13" ht="24" customHeight="1" x14ac:dyDescent="0.2">
      <c r="A162" s="77" t="s">
        <v>154</v>
      </c>
      <c r="B162" s="78"/>
      <c r="C162" s="78"/>
      <c r="D162" s="78"/>
      <c r="E162" s="79"/>
      <c r="F162" s="80"/>
      <c r="G162" s="81"/>
      <c r="H162" s="32">
        <v>50</v>
      </c>
      <c r="I162" s="56" t="s">
        <v>226</v>
      </c>
      <c r="J162" s="82">
        <v>450</v>
      </c>
      <c r="K162" s="83"/>
      <c r="L162" s="99">
        <f t="shared" si="9"/>
        <v>22500</v>
      </c>
      <c r="M162" s="168"/>
    </row>
    <row r="163" spans="1:13" ht="24" customHeight="1" x14ac:dyDescent="0.2">
      <c r="A163" s="77" t="s">
        <v>155</v>
      </c>
      <c r="B163" s="78"/>
      <c r="C163" s="78"/>
      <c r="D163" s="78"/>
      <c r="E163" s="79"/>
      <c r="F163" s="80"/>
      <c r="G163" s="81"/>
      <c r="H163" s="32">
        <v>50</v>
      </c>
      <c r="I163" s="56" t="s">
        <v>226</v>
      </c>
      <c r="J163" s="82">
        <v>450</v>
      </c>
      <c r="K163" s="83"/>
      <c r="L163" s="99">
        <f t="shared" si="9"/>
        <v>22500</v>
      </c>
      <c r="M163" s="168"/>
    </row>
    <row r="164" spans="1:13" ht="24" customHeight="1" x14ac:dyDescent="0.2">
      <c r="A164" s="77" t="s">
        <v>156</v>
      </c>
      <c r="B164" s="78"/>
      <c r="C164" s="78"/>
      <c r="D164" s="78"/>
      <c r="E164" s="79"/>
      <c r="F164" s="80"/>
      <c r="G164" s="81"/>
      <c r="H164" s="32">
        <v>270</v>
      </c>
      <c r="I164" s="56" t="s">
        <v>226</v>
      </c>
      <c r="J164" s="82">
        <v>450</v>
      </c>
      <c r="K164" s="83"/>
      <c r="L164" s="99">
        <f t="shared" si="9"/>
        <v>121500</v>
      </c>
      <c r="M164" s="168"/>
    </row>
    <row r="165" spans="1:13" ht="24" customHeight="1" x14ac:dyDescent="0.2">
      <c r="A165" s="77" t="s">
        <v>157</v>
      </c>
      <c r="B165" s="78"/>
      <c r="C165" s="78"/>
      <c r="D165" s="78"/>
      <c r="E165" s="79"/>
      <c r="F165" s="80"/>
      <c r="G165" s="81"/>
      <c r="H165" s="32">
        <v>680</v>
      </c>
      <c r="I165" s="56" t="s">
        <v>226</v>
      </c>
      <c r="J165" s="82">
        <v>450</v>
      </c>
      <c r="K165" s="83"/>
      <c r="L165" s="99">
        <f t="shared" si="9"/>
        <v>306000</v>
      </c>
      <c r="M165" s="168"/>
    </row>
    <row r="166" spans="1:13" ht="24" customHeight="1" x14ac:dyDescent="0.2">
      <c r="A166" s="218" t="s">
        <v>158</v>
      </c>
      <c r="B166" s="219"/>
      <c r="C166" s="219"/>
      <c r="D166" s="219"/>
      <c r="E166" s="220"/>
      <c r="F166" s="221"/>
      <c r="G166" s="222"/>
      <c r="H166" s="32">
        <v>300</v>
      </c>
      <c r="I166" s="65" t="s">
        <v>226</v>
      </c>
      <c r="J166" s="223">
        <v>450</v>
      </c>
      <c r="K166" s="224"/>
      <c r="L166" s="225">
        <f t="shared" si="9"/>
        <v>135000</v>
      </c>
      <c r="M166" s="226"/>
    </row>
    <row r="167" spans="1:13" ht="24" customHeight="1" x14ac:dyDescent="0.2">
      <c r="A167" s="205" t="s">
        <v>160</v>
      </c>
      <c r="B167" s="206"/>
      <c r="C167" s="206"/>
      <c r="D167" s="206"/>
      <c r="E167" s="207"/>
      <c r="F167" s="227"/>
      <c r="G167" s="228"/>
      <c r="H167" s="69">
        <f>SUM(H159:H166)</f>
        <v>1600</v>
      </c>
      <c r="I167" s="71" t="s">
        <v>226</v>
      </c>
      <c r="J167" s="210"/>
      <c r="K167" s="211"/>
      <c r="L167" s="212">
        <f>H167*450</f>
        <v>720000</v>
      </c>
      <c r="M167" s="213"/>
    </row>
    <row r="168" spans="1:13" ht="24" customHeight="1" x14ac:dyDescent="0.2">
      <c r="A168" s="205" t="s">
        <v>162</v>
      </c>
      <c r="B168" s="206"/>
      <c r="C168" s="206"/>
      <c r="D168" s="206"/>
      <c r="E168" s="207"/>
      <c r="F168" s="208"/>
      <c r="G168" s="209"/>
      <c r="H168" s="69">
        <f>H158+H167</f>
        <v>2800</v>
      </c>
      <c r="I168" s="70" t="s">
        <v>61</v>
      </c>
      <c r="J168" s="210">
        <v>450</v>
      </c>
      <c r="K168" s="211"/>
      <c r="L168" s="212">
        <f>H168*J168</f>
        <v>1260000</v>
      </c>
      <c r="M168" s="213"/>
    </row>
    <row r="169" spans="1:13" ht="24" customHeight="1" x14ac:dyDescent="0.2">
      <c r="A169" s="192" t="s">
        <v>194</v>
      </c>
      <c r="B169" s="193"/>
      <c r="C169" s="193"/>
      <c r="D169" s="193"/>
      <c r="E169" s="194"/>
      <c r="F169" s="214"/>
      <c r="G169" s="194"/>
      <c r="H169" s="31">
        <v>1</v>
      </c>
      <c r="I169" s="56" t="s">
        <v>213</v>
      </c>
      <c r="J169" s="215"/>
      <c r="K169" s="216"/>
      <c r="L169" s="111">
        <v>160000</v>
      </c>
      <c r="M169" s="217"/>
    </row>
    <row r="170" spans="1:13" ht="24" customHeight="1" x14ac:dyDescent="0.2">
      <c r="A170" s="151" t="s">
        <v>193</v>
      </c>
      <c r="B170" s="152"/>
      <c r="C170" s="152"/>
      <c r="D170" s="152"/>
      <c r="E170" s="153"/>
      <c r="F170" s="199"/>
      <c r="G170" s="153"/>
      <c r="H170" s="30">
        <v>10</v>
      </c>
      <c r="I170" s="41" t="s">
        <v>211</v>
      </c>
      <c r="J170" s="82">
        <v>45000</v>
      </c>
      <c r="K170" s="83"/>
      <c r="L170" s="99">
        <f>H170*J170</f>
        <v>450000</v>
      </c>
      <c r="M170" s="168"/>
    </row>
    <row r="171" spans="1:13" ht="24" customHeight="1" thickBot="1" x14ac:dyDescent="0.25">
      <c r="A171" s="200" t="s">
        <v>124</v>
      </c>
      <c r="B171" s="201"/>
      <c r="C171" s="201"/>
      <c r="D171" s="201"/>
      <c r="E171" s="202"/>
      <c r="F171" s="130"/>
      <c r="G171" s="131"/>
      <c r="H171" s="33">
        <v>2</v>
      </c>
      <c r="I171" s="43" t="s">
        <v>211</v>
      </c>
      <c r="J171" s="203">
        <v>80000</v>
      </c>
      <c r="K171" s="204"/>
      <c r="L171" s="169">
        <f>H171*J171</f>
        <v>160000</v>
      </c>
      <c r="M171" s="170"/>
    </row>
    <row r="172" spans="1:13" ht="24" customHeight="1" thickBot="1" x14ac:dyDescent="0.25">
      <c r="A172" s="37"/>
      <c r="B172" s="37"/>
      <c r="C172" s="37"/>
      <c r="D172" s="37"/>
      <c r="E172" s="37"/>
      <c r="F172" s="37"/>
      <c r="G172" s="37"/>
      <c r="H172" s="37"/>
      <c r="I172" s="11"/>
      <c r="J172" s="136" t="s">
        <v>214</v>
      </c>
      <c r="K172" s="137"/>
      <c r="L172" s="195">
        <f>SUM(L168:M171)</f>
        <v>2030000</v>
      </c>
      <c r="M172" s="196"/>
    </row>
    <row r="173" spans="1:13" ht="33" customHeight="1" x14ac:dyDescent="0.2">
      <c r="A173" s="197" t="s">
        <v>222</v>
      </c>
      <c r="B173" s="197"/>
      <c r="C173" s="197"/>
      <c r="D173" s="197"/>
      <c r="E173" s="197"/>
      <c r="F173" s="197"/>
      <c r="G173" s="197"/>
      <c r="H173" s="197"/>
      <c r="I173" s="197"/>
      <c r="J173" s="197"/>
      <c r="K173" s="197"/>
      <c r="L173" s="198"/>
      <c r="M173" s="198"/>
    </row>
    <row r="174" spans="1:13" ht="34.200000000000003" customHeight="1" thickBot="1" x14ac:dyDescent="0.25">
      <c r="A174" s="158" t="s">
        <v>40</v>
      </c>
      <c r="B174" s="158"/>
      <c r="C174" s="158"/>
      <c r="D174" s="158"/>
      <c r="E174" s="158"/>
      <c r="F174" s="158"/>
      <c r="G174" s="158"/>
      <c r="H174" s="158"/>
      <c r="I174" s="158"/>
      <c r="J174" s="158"/>
      <c r="K174" s="158"/>
      <c r="L174" s="158"/>
      <c r="M174" s="158"/>
    </row>
    <row r="175" spans="1:13" s="5" customFormat="1" ht="34.200000000000003" customHeight="1" thickBot="1" x14ac:dyDescent="0.25">
      <c r="A175" s="159" t="s">
        <v>1</v>
      </c>
      <c r="B175" s="160"/>
      <c r="C175" s="160"/>
      <c r="D175" s="160"/>
      <c r="E175" s="160"/>
      <c r="F175" s="160" t="s">
        <v>2</v>
      </c>
      <c r="G175" s="160"/>
      <c r="H175" s="161" t="s">
        <v>3</v>
      </c>
      <c r="I175" s="138"/>
      <c r="J175" s="160" t="s">
        <v>4</v>
      </c>
      <c r="K175" s="160"/>
      <c r="L175" s="118" t="s">
        <v>5</v>
      </c>
      <c r="M175" s="119"/>
    </row>
    <row r="176" spans="1:13" s="5" customFormat="1" ht="34.200000000000003" customHeight="1" x14ac:dyDescent="0.2">
      <c r="A176" s="192" t="s">
        <v>41</v>
      </c>
      <c r="B176" s="193"/>
      <c r="C176" s="193"/>
      <c r="D176" s="193"/>
      <c r="E176" s="194"/>
      <c r="F176" s="154" t="s">
        <v>44</v>
      </c>
      <c r="G176" s="155"/>
      <c r="H176" s="52">
        <v>2</v>
      </c>
      <c r="I176" s="40" t="s">
        <v>216</v>
      </c>
      <c r="J176" s="147">
        <v>28000</v>
      </c>
      <c r="K176" s="148"/>
      <c r="L176" s="149">
        <f t="shared" ref="L176:L195" si="10">H176*J176</f>
        <v>56000</v>
      </c>
      <c r="M176" s="150"/>
    </row>
    <row r="177" spans="1:13" s="5" customFormat="1" ht="34.200000000000003" customHeight="1" x14ac:dyDescent="0.2">
      <c r="A177" s="151" t="s">
        <v>69</v>
      </c>
      <c r="B177" s="152"/>
      <c r="C177" s="152"/>
      <c r="D177" s="152"/>
      <c r="E177" s="153"/>
      <c r="F177" s="154" t="s">
        <v>44</v>
      </c>
      <c r="G177" s="155"/>
      <c r="H177" s="45">
        <v>5</v>
      </c>
      <c r="I177" s="56" t="s">
        <v>216</v>
      </c>
      <c r="J177" s="166">
        <v>18000</v>
      </c>
      <c r="K177" s="167"/>
      <c r="L177" s="99">
        <f t="shared" si="10"/>
        <v>90000</v>
      </c>
      <c r="M177" s="168"/>
    </row>
    <row r="178" spans="1:13" ht="34.200000000000003" customHeight="1" x14ac:dyDescent="0.2">
      <c r="A178" s="77" t="s">
        <v>42</v>
      </c>
      <c r="B178" s="78"/>
      <c r="C178" s="78"/>
      <c r="D178" s="78"/>
      <c r="E178" s="79"/>
      <c r="F178" s="171" t="s">
        <v>44</v>
      </c>
      <c r="G178" s="172"/>
      <c r="H178" s="45">
        <v>2</v>
      </c>
      <c r="I178" s="56" t="s">
        <v>216</v>
      </c>
      <c r="J178" s="82">
        <v>22000</v>
      </c>
      <c r="K178" s="83"/>
      <c r="L178" s="99">
        <f t="shared" si="10"/>
        <v>44000</v>
      </c>
      <c r="M178" s="168"/>
    </row>
    <row r="179" spans="1:13" ht="34.200000000000003" customHeight="1" x14ac:dyDescent="0.2">
      <c r="A179" s="77" t="s">
        <v>43</v>
      </c>
      <c r="B179" s="78"/>
      <c r="C179" s="78"/>
      <c r="D179" s="78"/>
      <c r="E179" s="79"/>
      <c r="F179" s="171" t="s">
        <v>44</v>
      </c>
      <c r="G179" s="172"/>
      <c r="H179" s="45">
        <v>1</v>
      </c>
      <c r="I179" s="56" t="s">
        <v>216</v>
      </c>
      <c r="J179" s="82">
        <v>22000</v>
      </c>
      <c r="K179" s="83"/>
      <c r="L179" s="99">
        <f t="shared" si="10"/>
        <v>22000</v>
      </c>
      <c r="M179" s="168"/>
    </row>
    <row r="180" spans="1:13" ht="34.200000000000003" customHeight="1" x14ac:dyDescent="0.2">
      <c r="A180" s="77" t="s">
        <v>79</v>
      </c>
      <c r="B180" s="78"/>
      <c r="C180" s="78"/>
      <c r="D180" s="78"/>
      <c r="E180" s="79"/>
      <c r="F180" s="171" t="s">
        <v>44</v>
      </c>
      <c r="G180" s="172"/>
      <c r="H180" s="45">
        <v>4</v>
      </c>
      <c r="I180" s="56" t="s">
        <v>216</v>
      </c>
      <c r="J180" s="82">
        <v>22000</v>
      </c>
      <c r="K180" s="83"/>
      <c r="L180" s="99">
        <f t="shared" si="10"/>
        <v>88000</v>
      </c>
      <c r="M180" s="168"/>
    </row>
    <row r="181" spans="1:13" ht="34.200000000000003" customHeight="1" x14ac:dyDescent="0.2">
      <c r="A181" s="77" t="s">
        <v>55</v>
      </c>
      <c r="B181" s="78"/>
      <c r="C181" s="78"/>
      <c r="D181" s="78"/>
      <c r="E181" s="79"/>
      <c r="F181" s="171" t="s">
        <v>44</v>
      </c>
      <c r="G181" s="172"/>
      <c r="H181" s="45">
        <v>2</v>
      </c>
      <c r="I181" s="56" t="s">
        <v>216</v>
      </c>
      <c r="J181" s="82">
        <v>22000</v>
      </c>
      <c r="K181" s="83"/>
      <c r="L181" s="99">
        <f>H181*J181</f>
        <v>44000</v>
      </c>
      <c r="M181" s="168"/>
    </row>
    <row r="182" spans="1:13" ht="34.200000000000003" customHeight="1" x14ac:dyDescent="0.2">
      <c r="A182" s="77" t="s">
        <v>78</v>
      </c>
      <c r="B182" s="78"/>
      <c r="C182" s="78"/>
      <c r="D182" s="78"/>
      <c r="E182" s="79"/>
      <c r="F182" s="80" t="s">
        <v>44</v>
      </c>
      <c r="G182" s="81"/>
      <c r="H182" s="45">
        <v>3</v>
      </c>
      <c r="I182" s="56" t="s">
        <v>216</v>
      </c>
      <c r="J182" s="82">
        <v>18000</v>
      </c>
      <c r="K182" s="83"/>
      <c r="L182" s="99">
        <f t="shared" si="10"/>
        <v>54000</v>
      </c>
      <c r="M182" s="168"/>
    </row>
    <row r="183" spans="1:13" ht="34.200000000000003" customHeight="1" x14ac:dyDescent="0.2">
      <c r="A183" s="77" t="s">
        <v>166</v>
      </c>
      <c r="B183" s="78"/>
      <c r="C183" s="78"/>
      <c r="D183" s="78"/>
      <c r="E183" s="79"/>
      <c r="F183" s="80" t="s">
        <v>132</v>
      </c>
      <c r="G183" s="81"/>
      <c r="H183" s="45">
        <v>1</v>
      </c>
      <c r="I183" s="56" t="s">
        <v>216</v>
      </c>
      <c r="J183" s="82">
        <v>18000</v>
      </c>
      <c r="K183" s="83"/>
      <c r="L183" s="99">
        <f>H183*J183</f>
        <v>18000</v>
      </c>
      <c r="M183" s="168"/>
    </row>
    <row r="184" spans="1:13" ht="34.200000000000003" customHeight="1" x14ac:dyDescent="0.2">
      <c r="A184" s="77" t="s">
        <v>131</v>
      </c>
      <c r="B184" s="78"/>
      <c r="C184" s="78"/>
      <c r="D184" s="78"/>
      <c r="E184" s="79"/>
      <c r="F184" s="80" t="s">
        <v>132</v>
      </c>
      <c r="G184" s="81"/>
      <c r="H184" s="45">
        <v>8</v>
      </c>
      <c r="I184" s="56" t="s">
        <v>216</v>
      </c>
      <c r="J184" s="82">
        <v>5000</v>
      </c>
      <c r="K184" s="83"/>
      <c r="L184" s="99">
        <f t="shared" ref="L184" si="11">H184*J184</f>
        <v>40000</v>
      </c>
      <c r="M184" s="168"/>
    </row>
    <row r="185" spans="1:13" ht="34.200000000000003" customHeight="1" x14ac:dyDescent="0.2">
      <c r="A185" s="120" t="s">
        <v>85</v>
      </c>
      <c r="B185" s="121"/>
      <c r="C185" s="121"/>
      <c r="D185" s="121"/>
      <c r="E185" s="122"/>
      <c r="F185" s="80" t="s">
        <v>84</v>
      </c>
      <c r="G185" s="81"/>
      <c r="H185" s="47">
        <v>1</v>
      </c>
      <c r="I185" s="61" t="s">
        <v>213</v>
      </c>
      <c r="J185" s="123">
        <v>39200</v>
      </c>
      <c r="K185" s="124"/>
      <c r="L185" s="84">
        <f t="shared" si="10"/>
        <v>39200</v>
      </c>
      <c r="M185" s="85"/>
    </row>
    <row r="186" spans="1:13" ht="34.200000000000003" customHeight="1" x14ac:dyDescent="0.2">
      <c r="A186" s="120" t="s">
        <v>86</v>
      </c>
      <c r="B186" s="121"/>
      <c r="C186" s="121"/>
      <c r="D186" s="121"/>
      <c r="E186" s="122"/>
      <c r="F186" s="80" t="s">
        <v>84</v>
      </c>
      <c r="G186" s="81"/>
      <c r="H186" s="47">
        <v>1</v>
      </c>
      <c r="I186" s="61" t="s">
        <v>217</v>
      </c>
      <c r="J186" s="123">
        <v>39200</v>
      </c>
      <c r="K186" s="124"/>
      <c r="L186" s="84">
        <f t="shared" si="10"/>
        <v>39200</v>
      </c>
      <c r="M186" s="85"/>
    </row>
    <row r="187" spans="1:13" ht="34.200000000000003" customHeight="1" x14ac:dyDescent="0.2">
      <c r="A187" s="120" t="s">
        <v>163</v>
      </c>
      <c r="B187" s="121"/>
      <c r="C187" s="121"/>
      <c r="D187" s="121"/>
      <c r="E187" s="122"/>
      <c r="F187" s="80" t="s">
        <v>165</v>
      </c>
      <c r="G187" s="81"/>
      <c r="H187" s="47">
        <v>2</v>
      </c>
      <c r="I187" s="61" t="s">
        <v>216</v>
      </c>
      <c r="J187" s="123">
        <v>4500</v>
      </c>
      <c r="K187" s="124"/>
      <c r="L187" s="84">
        <f t="shared" si="10"/>
        <v>9000</v>
      </c>
      <c r="M187" s="85"/>
    </row>
    <row r="188" spans="1:13" ht="34.200000000000003" customHeight="1" x14ac:dyDescent="0.2">
      <c r="A188" s="120" t="s">
        <v>164</v>
      </c>
      <c r="B188" s="121"/>
      <c r="C188" s="121"/>
      <c r="D188" s="121"/>
      <c r="E188" s="122"/>
      <c r="F188" s="80" t="s">
        <v>165</v>
      </c>
      <c r="G188" s="81"/>
      <c r="H188" s="47">
        <v>2</v>
      </c>
      <c r="I188" s="61" t="s">
        <v>216</v>
      </c>
      <c r="J188" s="123">
        <v>4500</v>
      </c>
      <c r="K188" s="124"/>
      <c r="L188" s="84">
        <f t="shared" si="10"/>
        <v>9000</v>
      </c>
      <c r="M188" s="85"/>
    </row>
    <row r="189" spans="1:13" ht="34.200000000000003" customHeight="1" x14ac:dyDescent="0.2">
      <c r="A189" s="120" t="s">
        <v>172</v>
      </c>
      <c r="B189" s="121"/>
      <c r="C189" s="121"/>
      <c r="D189" s="121"/>
      <c r="E189" s="122"/>
      <c r="F189" s="80"/>
      <c r="G189" s="81"/>
      <c r="H189" s="47">
        <v>1</v>
      </c>
      <c r="I189" s="61" t="s">
        <v>216</v>
      </c>
      <c r="J189" s="123">
        <v>3000</v>
      </c>
      <c r="K189" s="124"/>
      <c r="L189" s="84">
        <f t="shared" si="10"/>
        <v>3000</v>
      </c>
      <c r="M189" s="85"/>
    </row>
    <row r="190" spans="1:13" ht="34.200000000000003" customHeight="1" x14ac:dyDescent="0.2">
      <c r="A190" s="120" t="s">
        <v>171</v>
      </c>
      <c r="B190" s="121"/>
      <c r="C190" s="121"/>
      <c r="D190" s="121"/>
      <c r="E190" s="122"/>
      <c r="F190" s="80"/>
      <c r="G190" s="81"/>
      <c r="H190" s="47">
        <v>1</v>
      </c>
      <c r="I190" s="61" t="s">
        <v>216</v>
      </c>
      <c r="J190" s="123">
        <v>3000</v>
      </c>
      <c r="K190" s="124"/>
      <c r="L190" s="84">
        <f t="shared" si="10"/>
        <v>3000</v>
      </c>
      <c r="M190" s="85"/>
    </row>
    <row r="191" spans="1:13" ht="34.200000000000003" customHeight="1" x14ac:dyDescent="0.2">
      <c r="A191" s="120" t="s">
        <v>170</v>
      </c>
      <c r="B191" s="121"/>
      <c r="C191" s="121"/>
      <c r="D191" s="121"/>
      <c r="E191" s="122"/>
      <c r="F191" s="80"/>
      <c r="G191" s="81"/>
      <c r="H191" s="47">
        <v>1</v>
      </c>
      <c r="I191" s="61" t="s">
        <v>216</v>
      </c>
      <c r="J191" s="123">
        <v>3000</v>
      </c>
      <c r="K191" s="124"/>
      <c r="L191" s="84">
        <f t="shared" si="10"/>
        <v>3000</v>
      </c>
      <c r="M191" s="85"/>
    </row>
    <row r="192" spans="1:13" ht="34.200000000000003" customHeight="1" x14ac:dyDescent="0.2">
      <c r="A192" s="120" t="s">
        <v>169</v>
      </c>
      <c r="B192" s="121"/>
      <c r="C192" s="121"/>
      <c r="D192" s="121"/>
      <c r="E192" s="122"/>
      <c r="F192" s="80"/>
      <c r="G192" s="81"/>
      <c r="H192" s="47">
        <v>1</v>
      </c>
      <c r="I192" s="61" t="s">
        <v>216</v>
      </c>
      <c r="J192" s="123">
        <v>3000</v>
      </c>
      <c r="K192" s="124"/>
      <c r="L192" s="84">
        <f t="shared" si="10"/>
        <v>3000</v>
      </c>
      <c r="M192" s="85"/>
    </row>
    <row r="193" spans="1:13" ht="34.200000000000003" customHeight="1" x14ac:dyDescent="0.2">
      <c r="A193" s="120" t="s">
        <v>167</v>
      </c>
      <c r="B193" s="121"/>
      <c r="C193" s="121"/>
      <c r="D193" s="121"/>
      <c r="E193" s="122"/>
      <c r="F193" s="80"/>
      <c r="G193" s="81"/>
      <c r="H193" s="47">
        <v>2</v>
      </c>
      <c r="I193" s="61" t="s">
        <v>216</v>
      </c>
      <c r="J193" s="123">
        <v>3000</v>
      </c>
      <c r="K193" s="124"/>
      <c r="L193" s="84">
        <f t="shared" si="10"/>
        <v>6000</v>
      </c>
      <c r="M193" s="85"/>
    </row>
    <row r="194" spans="1:13" ht="34.200000000000003" customHeight="1" x14ac:dyDescent="0.2">
      <c r="A194" s="120" t="s">
        <v>168</v>
      </c>
      <c r="B194" s="121"/>
      <c r="C194" s="121"/>
      <c r="D194" s="121"/>
      <c r="E194" s="122"/>
      <c r="F194" s="80"/>
      <c r="G194" s="81"/>
      <c r="H194" s="47">
        <v>1</v>
      </c>
      <c r="I194" s="61" t="s">
        <v>216</v>
      </c>
      <c r="J194" s="123">
        <v>3000</v>
      </c>
      <c r="K194" s="124"/>
      <c r="L194" s="84">
        <f t="shared" si="10"/>
        <v>3000</v>
      </c>
      <c r="M194" s="85"/>
    </row>
    <row r="195" spans="1:13" ht="34.200000000000003" customHeight="1" x14ac:dyDescent="0.2">
      <c r="A195" s="120" t="s">
        <v>174</v>
      </c>
      <c r="B195" s="121"/>
      <c r="C195" s="121"/>
      <c r="D195" s="121"/>
      <c r="E195" s="122"/>
      <c r="F195" s="80"/>
      <c r="G195" s="81"/>
      <c r="H195" s="46">
        <v>12</v>
      </c>
      <c r="I195" s="41" t="s">
        <v>216</v>
      </c>
      <c r="J195" s="123">
        <v>6000</v>
      </c>
      <c r="K195" s="124"/>
      <c r="L195" s="84">
        <f t="shared" si="10"/>
        <v>72000</v>
      </c>
      <c r="M195" s="85"/>
    </row>
    <row r="196" spans="1:13" ht="34.200000000000003" customHeight="1" thickBot="1" x14ac:dyDescent="0.25">
      <c r="A196" s="181" t="s">
        <v>173</v>
      </c>
      <c r="B196" s="182"/>
      <c r="C196" s="182"/>
      <c r="D196" s="182"/>
      <c r="E196" s="183"/>
      <c r="F196" s="184"/>
      <c r="G196" s="185"/>
      <c r="H196" s="7">
        <v>1</v>
      </c>
      <c r="I196" s="43" t="s">
        <v>213</v>
      </c>
      <c r="J196" s="186">
        <v>180000</v>
      </c>
      <c r="K196" s="187"/>
      <c r="L196" s="188">
        <v>180000</v>
      </c>
      <c r="M196" s="189"/>
    </row>
    <row r="197" spans="1:13" ht="34.200000000000003" customHeight="1" thickBot="1" x14ac:dyDescent="0.25">
      <c r="A197" s="164"/>
      <c r="B197" s="164"/>
      <c r="C197" s="164"/>
      <c r="D197" s="164"/>
      <c r="E197" s="164"/>
      <c r="F197" s="164"/>
      <c r="G197" s="164"/>
      <c r="H197" s="164"/>
      <c r="I197" s="164"/>
      <c r="J197" s="162" t="s">
        <v>214</v>
      </c>
      <c r="K197" s="163"/>
      <c r="L197" s="190">
        <f>SUM(L176:M196)</f>
        <v>825400</v>
      </c>
      <c r="M197" s="191"/>
    </row>
    <row r="198" spans="1:13" ht="34.200000000000003" customHeight="1" x14ac:dyDescent="0.2">
      <c r="A198" s="391" t="s">
        <v>223</v>
      </c>
      <c r="B198" s="391"/>
      <c r="C198" s="391"/>
      <c r="D198" s="391"/>
      <c r="E198" s="391"/>
      <c r="F198" s="391"/>
      <c r="G198" s="391"/>
      <c r="H198" s="391"/>
      <c r="I198" s="391"/>
      <c r="J198" s="391"/>
      <c r="K198" s="391"/>
      <c r="L198" s="391"/>
      <c r="M198" s="391"/>
    </row>
    <row r="199" spans="1:13" ht="24" customHeight="1" thickBot="1" x14ac:dyDescent="0.25">
      <c r="A199" s="158" t="s">
        <v>45</v>
      </c>
      <c r="B199" s="158"/>
      <c r="C199" s="158"/>
      <c r="D199" s="158"/>
      <c r="E199" s="158"/>
      <c r="F199" s="158"/>
      <c r="G199" s="158"/>
      <c r="H199" s="158"/>
      <c r="I199" s="158"/>
      <c r="J199" s="158"/>
      <c r="K199" s="158"/>
      <c r="L199" s="158"/>
      <c r="M199" s="158"/>
    </row>
    <row r="200" spans="1:13" ht="24" customHeight="1" thickBot="1" x14ac:dyDescent="0.25">
      <c r="A200" s="177" t="s">
        <v>1</v>
      </c>
      <c r="B200" s="178"/>
      <c r="C200" s="178"/>
      <c r="D200" s="178"/>
      <c r="E200" s="179"/>
      <c r="F200" s="180" t="s">
        <v>2</v>
      </c>
      <c r="G200" s="179"/>
      <c r="H200" s="118" t="s">
        <v>3</v>
      </c>
      <c r="I200" s="138"/>
      <c r="J200" s="180" t="s">
        <v>4</v>
      </c>
      <c r="K200" s="179"/>
      <c r="L200" s="161" t="s">
        <v>5</v>
      </c>
      <c r="M200" s="119"/>
    </row>
    <row r="201" spans="1:13" s="5" customFormat="1" ht="24" customHeight="1" x14ac:dyDescent="0.2">
      <c r="A201" s="142" t="s">
        <v>46</v>
      </c>
      <c r="B201" s="143"/>
      <c r="C201" s="143"/>
      <c r="D201" s="143"/>
      <c r="E201" s="144"/>
      <c r="F201" s="171"/>
      <c r="G201" s="172"/>
      <c r="H201" s="50">
        <v>90</v>
      </c>
      <c r="I201" s="56" t="s">
        <v>218</v>
      </c>
      <c r="J201" s="173">
        <v>2000</v>
      </c>
      <c r="K201" s="174"/>
      <c r="L201" s="175">
        <f>H201*J201</f>
        <v>180000</v>
      </c>
      <c r="M201" s="176"/>
    </row>
    <row r="202" spans="1:13" s="5" customFormat="1" ht="24" customHeight="1" x14ac:dyDescent="0.2">
      <c r="A202" s="151" t="s">
        <v>76</v>
      </c>
      <c r="B202" s="152"/>
      <c r="C202" s="152"/>
      <c r="D202" s="152"/>
      <c r="E202" s="153"/>
      <c r="F202" s="154" t="s">
        <v>77</v>
      </c>
      <c r="G202" s="155"/>
      <c r="H202" s="45">
        <v>80</v>
      </c>
      <c r="I202" s="41" t="s">
        <v>218</v>
      </c>
      <c r="J202" s="166">
        <v>500</v>
      </c>
      <c r="K202" s="167"/>
      <c r="L202" s="99">
        <f>H202*J202</f>
        <v>40000</v>
      </c>
      <c r="M202" s="168"/>
    </row>
    <row r="203" spans="1:13" s="5" customFormat="1" ht="24" customHeight="1" x14ac:dyDescent="0.2">
      <c r="A203" s="151" t="s">
        <v>74</v>
      </c>
      <c r="B203" s="152"/>
      <c r="C203" s="152"/>
      <c r="D203" s="152"/>
      <c r="E203" s="153"/>
      <c r="F203" s="154"/>
      <c r="G203" s="155"/>
      <c r="H203" s="45">
        <v>12</v>
      </c>
      <c r="I203" s="41" t="s">
        <v>218</v>
      </c>
      <c r="J203" s="166">
        <v>3500</v>
      </c>
      <c r="K203" s="167"/>
      <c r="L203" s="99">
        <f>H203*J203</f>
        <v>42000</v>
      </c>
      <c r="M203" s="168"/>
    </row>
    <row r="204" spans="1:13" s="5" customFormat="1" ht="24" customHeight="1" thickBot="1" x14ac:dyDescent="0.25">
      <c r="A204" s="86" t="s">
        <v>75</v>
      </c>
      <c r="B204" s="87"/>
      <c r="C204" s="87"/>
      <c r="D204" s="87"/>
      <c r="E204" s="88"/>
      <c r="F204" s="89"/>
      <c r="G204" s="90"/>
      <c r="H204" s="49">
        <v>6</v>
      </c>
      <c r="I204" s="43" t="s">
        <v>211</v>
      </c>
      <c r="J204" s="91">
        <v>80000</v>
      </c>
      <c r="K204" s="92"/>
      <c r="L204" s="169">
        <f>H204*J204</f>
        <v>480000</v>
      </c>
      <c r="M204" s="170"/>
    </row>
    <row r="205" spans="1:13" s="5" customFormat="1" ht="24" customHeight="1" thickBot="1" x14ac:dyDescent="0.25">
      <c r="A205" s="164"/>
      <c r="B205" s="164"/>
      <c r="C205" s="164"/>
      <c r="D205" s="164"/>
      <c r="E205" s="164"/>
      <c r="F205" s="164"/>
      <c r="G205" s="164"/>
      <c r="H205" s="164"/>
      <c r="I205" s="165"/>
      <c r="J205" s="162" t="s">
        <v>214</v>
      </c>
      <c r="K205" s="163"/>
      <c r="L205" s="156">
        <f>SUM(L201:M204)</f>
        <v>742000</v>
      </c>
      <c r="M205" s="157"/>
    </row>
    <row r="206" spans="1:13" s="5" customFormat="1" ht="24" customHeight="1" thickBot="1" x14ac:dyDescent="0.25">
      <c r="A206" s="158" t="s">
        <v>93</v>
      </c>
      <c r="B206" s="158"/>
      <c r="C206" s="158"/>
      <c r="D206" s="158"/>
      <c r="E206" s="158"/>
      <c r="F206" s="158"/>
      <c r="G206" s="158"/>
      <c r="H206" s="158"/>
      <c r="I206" s="158"/>
      <c r="J206" s="158"/>
      <c r="K206" s="158"/>
      <c r="L206" s="158"/>
      <c r="M206" s="158"/>
    </row>
    <row r="207" spans="1:13" s="5" customFormat="1" ht="24" customHeight="1" thickBot="1" x14ac:dyDescent="0.25">
      <c r="A207" s="159" t="s">
        <v>1</v>
      </c>
      <c r="B207" s="160"/>
      <c r="C207" s="160"/>
      <c r="D207" s="160"/>
      <c r="E207" s="160"/>
      <c r="F207" s="160" t="s">
        <v>2</v>
      </c>
      <c r="G207" s="160"/>
      <c r="H207" s="118" t="s">
        <v>3</v>
      </c>
      <c r="I207" s="138"/>
      <c r="J207" s="160" t="s">
        <v>4</v>
      </c>
      <c r="K207" s="160"/>
      <c r="L207" s="161" t="s">
        <v>5</v>
      </c>
      <c r="M207" s="119"/>
    </row>
    <row r="208" spans="1:13" ht="24" customHeight="1" x14ac:dyDescent="0.2">
      <c r="A208" s="142" t="s">
        <v>195</v>
      </c>
      <c r="B208" s="143"/>
      <c r="C208" s="143"/>
      <c r="D208" s="143"/>
      <c r="E208" s="144"/>
      <c r="F208" s="145" t="s">
        <v>94</v>
      </c>
      <c r="G208" s="146"/>
      <c r="H208" s="53">
        <v>8</v>
      </c>
      <c r="I208" s="40" t="s">
        <v>211</v>
      </c>
      <c r="J208" s="147">
        <v>43000</v>
      </c>
      <c r="K208" s="148"/>
      <c r="L208" s="149">
        <f>H208*J208</f>
        <v>344000</v>
      </c>
      <c r="M208" s="150"/>
    </row>
    <row r="209" spans="1:13" ht="24" customHeight="1" x14ac:dyDescent="0.2">
      <c r="A209" s="151" t="s">
        <v>95</v>
      </c>
      <c r="B209" s="152"/>
      <c r="C209" s="152"/>
      <c r="D209" s="152"/>
      <c r="E209" s="153"/>
      <c r="F209" s="154" t="s">
        <v>96</v>
      </c>
      <c r="G209" s="155"/>
      <c r="H209" s="46">
        <v>4</v>
      </c>
      <c r="I209" s="41" t="s">
        <v>211</v>
      </c>
      <c r="J209" s="123">
        <v>8500</v>
      </c>
      <c r="K209" s="124"/>
      <c r="L209" s="84">
        <f>H209*J209</f>
        <v>34000</v>
      </c>
      <c r="M209" s="85"/>
    </row>
    <row r="210" spans="1:13" ht="24" customHeight="1" x14ac:dyDescent="0.2">
      <c r="A210" s="77" t="s">
        <v>99</v>
      </c>
      <c r="B210" s="78"/>
      <c r="C210" s="78"/>
      <c r="D210" s="78"/>
      <c r="E210" s="79"/>
      <c r="F210" s="80"/>
      <c r="G210" s="81"/>
      <c r="H210" s="46">
        <v>8</v>
      </c>
      <c r="I210" s="41" t="s">
        <v>218</v>
      </c>
      <c r="J210" s="123">
        <v>400</v>
      </c>
      <c r="K210" s="124"/>
      <c r="L210" s="84">
        <f>H210*J210</f>
        <v>3200</v>
      </c>
      <c r="M210" s="85"/>
    </row>
    <row r="211" spans="1:13" ht="24" customHeight="1" x14ac:dyDescent="0.2">
      <c r="A211" s="77" t="s">
        <v>97</v>
      </c>
      <c r="B211" s="78"/>
      <c r="C211" s="78"/>
      <c r="D211" s="78"/>
      <c r="E211" s="79"/>
      <c r="F211" s="80"/>
      <c r="G211" s="81"/>
      <c r="H211" s="54">
        <v>2</v>
      </c>
      <c r="I211" s="62" t="s">
        <v>211</v>
      </c>
      <c r="J211" s="123">
        <v>60000</v>
      </c>
      <c r="K211" s="124"/>
      <c r="L211" s="84">
        <f>H211*J211</f>
        <v>120000</v>
      </c>
      <c r="M211" s="85"/>
    </row>
    <row r="212" spans="1:13" ht="24" customHeight="1" x14ac:dyDescent="0.2">
      <c r="A212" s="77" t="s">
        <v>98</v>
      </c>
      <c r="B212" s="78"/>
      <c r="C212" s="78"/>
      <c r="D212" s="78"/>
      <c r="E212" s="79"/>
      <c r="F212" s="80"/>
      <c r="G212" s="81"/>
      <c r="H212" s="46">
        <v>1</v>
      </c>
      <c r="I212" s="41" t="s">
        <v>213</v>
      </c>
      <c r="J212" s="123">
        <v>24000</v>
      </c>
      <c r="K212" s="124"/>
      <c r="L212" s="84">
        <f>H212*J212</f>
        <v>24000</v>
      </c>
      <c r="M212" s="85"/>
    </row>
    <row r="213" spans="1:13" ht="24" customHeight="1" x14ac:dyDescent="0.2">
      <c r="A213" s="139" t="s">
        <v>87</v>
      </c>
      <c r="B213" s="140"/>
      <c r="C213" s="140"/>
      <c r="D213" s="140"/>
      <c r="E213" s="141"/>
      <c r="F213" s="80" t="s">
        <v>84</v>
      </c>
      <c r="G213" s="81"/>
      <c r="H213" s="47">
        <v>1</v>
      </c>
      <c r="I213" s="61" t="s">
        <v>213</v>
      </c>
      <c r="J213" s="123"/>
      <c r="K213" s="124"/>
      <c r="L213" s="125"/>
      <c r="M213" s="126"/>
    </row>
    <row r="214" spans="1:13" ht="24" customHeight="1" x14ac:dyDescent="0.2">
      <c r="A214" s="120" t="s">
        <v>88</v>
      </c>
      <c r="B214" s="121"/>
      <c r="C214" s="121"/>
      <c r="D214" s="121"/>
      <c r="E214" s="122"/>
      <c r="F214" s="80" t="s">
        <v>84</v>
      </c>
      <c r="G214" s="81"/>
      <c r="H214" s="47">
        <v>1</v>
      </c>
      <c r="I214" s="61" t="s">
        <v>213</v>
      </c>
      <c r="J214" s="123"/>
      <c r="K214" s="124"/>
      <c r="L214" s="125"/>
      <c r="M214" s="126"/>
    </row>
    <row r="215" spans="1:13" ht="24" customHeight="1" x14ac:dyDescent="0.2">
      <c r="A215" s="120" t="s">
        <v>105</v>
      </c>
      <c r="B215" s="121"/>
      <c r="C215" s="121"/>
      <c r="D215" s="121"/>
      <c r="E215" s="122"/>
      <c r="F215" s="80"/>
      <c r="G215" s="81"/>
      <c r="H215" s="47">
        <v>2</v>
      </c>
      <c r="I215" s="61" t="s">
        <v>211</v>
      </c>
      <c r="J215" s="123"/>
      <c r="K215" s="124"/>
      <c r="L215" s="125"/>
      <c r="M215" s="126"/>
    </row>
    <row r="216" spans="1:13" ht="24" customHeight="1" x14ac:dyDescent="0.2">
      <c r="A216" s="120" t="s">
        <v>89</v>
      </c>
      <c r="B216" s="121"/>
      <c r="C216" s="121"/>
      <c r="D216" s="121"/>
      <c r="E216" s="122"/>
      <c r="F216" s="80" t="s">
        <v>175</v>
      </c>
      <c r="G216" s="81"/>
      <c r="H216" s="47"/>
      <c r="I216" s="61"/>
      <c r="J216" s="123"/>
      <c r="K216" s="124"/>
      <c r="L216" s="125"/>
      <c r="M216" s="126"/>
    </row>
    <row r="217" spans="1:13" ht="24" customHeight="1" x14ac:dyDescent="0.2">
      <c r="A217" s="120" t="s">
        <v>90</v>
      </c>
      <c r="B217" s="121"/>
      <c r="C217" s="121"/>
      <c r="D217" s="121"/>
      <c r="E217" s="122"/>
      <c r="F217" s="80" t="s">
        <v>175</v>
      </c>
      <c r="G217" s="81"/>
      <c r="H217" s="47"/>
      <c r="I217" s="61"/>
      <c r="J217" s="123"/>
      <c r="K217" s="124"/>
      <c r="L217" s="125"/>
      <c r="M217" s="126"/>
    </row>
    <row r="218" spans="1:13" ht="24" customHeight="1" x14ac:dyDescent="0.2">
      <c r="A218" s="120" t="s">
        <v>91</v>
      </c>
      <c r="B218" s="121"/>
      <c r="C218" s="121"/>
      <c r="D218" s="121"/>
      <c r="E218" s="122"/>
      <c r="F218" s="80" t="s">
        <v>175</v>
      </c>
      <c r="G218" s="81"/>
      <c r="H218" s="47"/>
      <c r="I218" s="61"/>
      <c r="J218" s="123"/>
      <c r="K218" s="124"/>
      <c r="L218" s="125"/>
      <c r="M218" s="126"/>
    </row>
    <row r="219" spans="1:13" ht="24" customHeight="1" thickBot="1" x14ac:dyDescent="0.25">
      <c r="A219" s="127" t="s">
        <v>92</v>
      </c>
      <c r="B219" s="128"/>
      <c r="C219" s="128"/>
      <c r="D219" s="128"/>
      <c r="E219" s="129"/>
      <c r="F219" s="130" t="s">
        <v>175</v>
      </c>
      <c r="G219" s="131"/>
      <c r="H219" s="48"/>
      <c r="I219" s="43"/>
      <c r="J219" s="132"/>
      <c r="K219" s="133"/>
      <c r="L219" s="134"/>
      <c r="M219" s="135"/>
    </row>
    <row r="220" spans="1:13" ht="24" customHeight="1" thickBot="1" x14ac:dyDescent="0.25">
      <c r="A220" s="37"/>
      <c r="B220" s="37"/>
      <c r="C220" s="37"/>
      <c r="D220" s="37"/>
      <c r="E220" s="37"/>
      <c r="F220" s="37"/>
      <c r="G220" s="37"/>
      <c r="H220" s="37"/>
      <c r="I220" s="11"/>
      <c r="J220" s="136" t="s">
        <v>214</v>
      </c>
      <c r="K220" s="137"/>
      <c r="L220" s="113">
        <f>SUM(L208:M212)</f>
        <v>525200</v>
      </c>
      <c r="M220" s="114"/>
    </row>
    <row r="221" spans="1:13" ht="24" customHeight="1" thickBot="1" x14ac:dyDescent="0.25">
      <c r="A221" s="373" t="s">
        <v>227</v>
      </c>
      <c r="B221" s="373"/>
      <c r="C221" s="373"/>
      <c r="D221" s="373"/>
      <c r="E221" s="373"/>
      <c r="F221" s="373"/>
      <c r="G221" s="373"/>
      <c r="H221" s="373"/>
      <c r="I221" s="373"/>
      <c r="J221" s="373"/>
      <c r="K221" s="373"/>
      <c r="L221" s="373"/>
      <c r="M221" s="373"/>
    </row>
    <row r="222" spans="1:13" ht="24" customHeight="1" thickBot="1" x14ac:dyDescent="0.25">
      <c r="A222" s="115" t="s">
        <v>1</v>
      </c>
      <c r="B222" s="116"/>
      <c r="C222" s="116"/>
      <c r="D222" s="116"/>
      <c r="E222" s="116"/>
      <c r="F222" s="116" t="s">
        <v>2</v>
      </c>
      <c r="G222" s="116"/>
      <c r="H222" s="118" t="s">
        <v>3</v>
      </c>
      <c r="I222" s="138"/>
      <c r="J222" s="117" t="s">
        <v>4</v>
      </c>
      <c r="K222" s="116"/>
      <c r="L222" s="118" t="s">
        <v>5</v>
      </c>
      <c r="M222" s="119"/>
    </row>
    <row r="223" spans="1:13" ht="24" customHeight="1" x14ac:dyDescent="0.2">
      <c r="A223" s="104" t="s">
        <v>176</v>
      </c>
      <c r="B223" s="105"/>
      <c r="C223" s="105"/>
      <c r="D223" s="105"/>
      <c r="E223" s="106"/>
      <c r="F223" s="107" t="s">
        <v>177</v>
      </c>
      <c r="G223" s="108"/>
      <c r="H223" s="52">
        <v>2</v>
      </c>
      <c r="I223" s="40" t="s">
        <v>211</v>
      </c>
      <c r="J223" s="109">
        <v>220000</v>
      </c>
      <c r="K223" s="110"/>
      <c r="L223" s="111">
        <f>H223*J223</f>
        <v>440000</v>
      </c>
      <c r="M223" s="112"/>
    </row>
    <row r="224" spans="1:13" ht="24" customHeight="1" x14ac:dyDescent="0.2">
      <c r="A224" s="77" t="s">
        <v>185</v>
      </c>
      <c r="B224" s="78"/>
      <c r="C224" s="78"/>
      <c r="D224" s="78"/>
      <c r="E224" s="79"/>
      <c r="F224" s="80"/>
      <c r="G224" s="81"/>
      <c r="H224" s="45">
        <v>22</v>
      </c>
      <c r="I224" s="41" t="s">
        <v>212</v>
      </c>
      <c r="J224" s="82">
        <v>30000</v>
      </c>
      <c r="K224" s="83"/>
      <c r="L224" s="99">
        <f>H224*J224</f>
        <v>660000</v>
      </c>
      <c r="M224" s="100"/>
    </row>
    <row r="225" spans="1:13" ht="24" customHeight="1" x14ac:dyDescent="0.2">
      <c r="A225" s="101" t="s">
        <v>186</v>
      </c>
      <c r="B225" s="102"/>
      <c r="C225" s="102"/>
      <c r="D225" s="102"/>
      <c r="E225" s="103"/>
      <c r="F225" s="80"/>
      <c r="G225" s="81"/>
      <c r="H225" s="45">
        <v>4</v>
      </c>
      <c r="I225" s="41" t="s">
        <v>212</v>
      </c>
      <c r="J225" s="82">
        <v>37500</v>
      </c>
      <c r="K225" s="83"/>
      <c r="L225" s="99">
        <f>H225*J225</f>
        <v>150000</v>
      </c>
      <c r="M225" s="100"/>
    </row>
    <row r="226" spans="1:13" ht="24" customHeight="1" x14ac:dyDescent="0.2">
      <c r="A226" s="77" t="s">
        <v>182</v>
      </c>
      <c r="B226" s="78"/>
      <c r="C226" s="78"/>
      <c r="D226" s="78"/>
      <c r="E226" s="79"/>
      <c r="F226" s="80" t="s">
        <v>183</v>
      </c>
      <c r="G226" s="81"/>
      <c r="H226" s="45">
        <v>22</v>
      </c>
      <c r="I226" s="41" t="s">
        <v>211</v>
      </c>
      <c r="J226" s="82">
        <v>20000</v>
      </c>
      <c r="K226" s="83"/>
      <c r="L226" s="99">
        <f t="shared" ref="L226:L227" si="12">H226*J226</f>
        <v>440000</v>
      </c>
      <c r="M226" s="100"/>
    </row>
    <row r="227" spans="1:13" ht="24" customHeight="1" x14ac:dyDescent="0.2">
      <c r="A227" s="97"/>
      <c r="B227" s="98"/>
      <c r="C227" s="98"/>
      <c r="D227" s="98"/>
      <c r="E227" s="81"/>
      <c r="F227" s="80" t="s">
        <v>184</v>
      </c>
      <c r="G227" s="81"/>
      <c r="H227" s="45">
        <v>22</v>
      </c>
      <c r="I227" s="41" t="s">
        <v>211</v>
      </c>
      <c r="J227" s="82">
        <v>25000</v>
      </c>
      <c r="K227" s="83"/>
      <c r="L227" s="99">
        <f t="shared" si="12"/>
        <v>550000</v>
      </c>
      <c r="M227" s="100"/>
    </row>
    <row r="228" spans="1:13" ht="24" customHeight="1" x14ac:dyDescent="0.2">
      <c r="A228" s="77" t="s">
        <v>199</v>
      </c>
      <c r="B228" s="78"/>
      <c r="C228" s="78"/>
      <c r="D228" s="78"/>
      <c r="E228" s="79"/>
      <c r="F228" s="80" t="s">
        <v>198</v>
      </c>
      <c r="G228" s="81"/>
      <c r="H228" s="55">
        <v>1160</v>
      </c>
      <c r="I228" s="61" t="s">
        <v>219</v>
      </c>
      <c r="J228" s="82">
        <v>180</v>
      </c>
      <c r="K228" s="83"/>
      <c r="L228" s="99">
        <f>H228*J228</f>
        <v>208800</v>
      </c>
      <c r="M228" s="100"/>
    </row>
    <row r="229" spans="1:13" ht="24" customHeight="1" x14ac:dyDescent="0.2">
      <c r="A229" s="77" t="s">
        <v>196</v>
      </c>
      <c r="B229" s="78"/>
      <c r="C229" s="78"/>
      <c r="D229" s="78"/>
      <c r="E229" s="79"/>
      <c r="F229" s="80"/>
      <c r="G229" s="81"/>
      <c r="H229" s="55">
        <v>80</v>
      </c>
      <c r="I229" s="61" t="s">
        <v>219</v>
      </c>
      <c r="J229" s="82">
        <v>170</v>
      </c>
      <c r="K229" s="83"/>
      <c r="L229" s="84">
        <f>H229*J229</f>
        <v>13600</v>
      </c>
      <c r="M229" s="85"/>
    </row>
    <row r="230" spans="1:13" ht="24" customHeight="1" x14ac:dyDescent="0.2">
      <c r="A230" s="77" t="s">
        <v>197</v>
      </c>
      <c r="B230" s="78"/>
      <c r="C230" s="78"/>
      <c r="D230" s="78"/>
      <c r="E230" s="79"/>
      <c r="F230" s="80"/>
      <c r="G230" s="81"/>
      <c r="H230" s="55">
        <v>250</v>
      </c>
      <c r="I230" s="61" t="s">
        <v>219</v>
      </c>
      <c r="J230" s="82">
        <v>170</v>
      </c>
      <c r="K230" s="83"/>
      <c r="L230" s="84">
        <f>H230*J230</f>
        <v>42500</v>
      </c>
      <c r="M230" s="85"/>
    </row>
    <row r="231" spans="1:13" ht="24" customHeight="1" x14ac:dyDescent="0.2">
      <c r="A231" s="77" t="s">
        <v>135</v>
      </c>
      <c r="B231" s="78"/>
      <c r="C231" s="78"/>
      <c r="D231" s="78"/>
      <c r="E231" s="79"/>
      <c r="F231" s="80"/>
      <c r="G231" s="81"/>
      <c r="H231" s="55">
        <v>22</v>
      </c>
      <c r="I231" s="61" t="s">
        <v>212</v>
      </c>
      <c r="J231" s="82">
        <v>28000</v>
      </c>
      <c r="K231" s="83"/>
      <c r="L231" s="84">
        <f t="shared" ref="L231:L232" si="13">H231*J231</f>
        <v>616000</v>
      </c>
      <c r="M231" s="85"/>
    </row>
    <row r="232" spans="1:13" ht="24" customHeight="1" thickBot="1" x14ac:dyDescent="0.25">
      <c r="A232" s="86" t="s">
        <v>190</v>
      </c>
      <c r="B232" s="87"/>
      <c r="C232" s="87"/>
      <c r="D232" s="87"/>
      <c r="E232" s="88"/>
      <c r="F232" s="89"/>
      <c r="G232" s="90"/>
      <c r="H232" s="49">
        <v>40</v>
      </c>
      <c r="I232" s="43"/>
      <c r="J232" s="91">
        <v>500</v>
      </c>
      <c r="K232" s="92"/>
      <c r="L232" s="93">
        <f t="shared" si="13"/>
        <v>20000</v>
      </c>
      <c r="M232" s="94"/>
    </row>
    <row r="233" spans="1:13" ht="24" customHeight="1" thickBot="1" x14ac:dyDescent="0.25">
      <c r="A233" s="37"/>
      <c r="B233" s="37"/>
      <c r="C233" s="37"/>
      <c r="D233" s="37"/>
      <c r="E233" s="37"/>
      <c r="F233" s="37"/>
      <c r="G233" s="37"/>
      <c r="H233" s="37"/>
      <c r="I233" s="37"/>
      <c r="J233" s="95" t="s">
        <v>214</v>
      </c>
      <c r="K233" s="96"/>
      <c r="L233" s="74">
        <f>SUM(L223:M232)</f>
        <v>3140900</v>
      </c>
      <c r="M233" s="75"/>
    </row>
    <row r="234" spans="1:13" ht="28.8" customHeight="1" x14ac:dyDescent="0.15">
      <c r="A234" s="372" t="s">
        <v>224</v>
      </c>
      <c r="B234" s="372"/>
      <c r="C234" s="372"/>
      <c r="D234" s="372"/>
      <c r="E234" s="372"/>
      <c r="F234" s="372"/>
      <c r="G234" s="372"/>
      <c r="H234" s="372"/>
      <c r="I234" s="372"/>
      <c r="J234" s="372"/>
      <c r="K234" s="372"/>
      <c r="L234" s="372"/>
      <c r="M234" s="372"/>
    </row>
    <row r="235" spans="1:13" ht="23.25" customHeight="1" x14ac:dyDescent="0.15">
      <c r="A235" s="64"/>
      <c r="B235" s="64"/>
      <c r="C235" s="8"/>
      <c r="D235" s="8"/>
      <c r="E235" s="8"/>
      <c r="F235" s="6"/>
      <c r="G235" s="6"/>
      <c r="H235" s="5"/>
      <c r="I235" s="8"/>
      <c r="J235" s="9"/>
      <c r="K235" s="9"/>
      <c r="L235" s="76"/>
      <c r="M235" s="76"/>
    </row>
  </sheetData>
  <mergeCells count="767">
    <mergeCell ref="J20:L20"/>
    <mergeCell ref="J21:L21"/>
    <mergeCell ref="J22:L22"/>
    <mergeCell ref="J23:L23"/>
    <mergeCell ref="J24:L24"/>
    <mergeCell ref="B18:I18"/>
    <mergeCell ref="B19:I19"/>
    <mergeCell ref="B20:I20"/>
    <mergeCell ref="B21:I21"/>
    <mergeCell ref="B22:I22"/>
    <mergeCell ref="B23:I23"/>
    <mergeCell ref="B24:I24"/>
    <mergeCell ref="B16:I16"/>
    <mergeCell ref="J16:L16"/>
    <mergeCell ref="B17:I17"/>
    <mergeCell ref="A1:M2"/>
    <mergeCell ref="A198:M198"/>
    <mergeCell ref="A81:M81"/>
    <mergeCell ref="A37:M37"/>
    <mergeCell ref="A80:M80"/>
    <mergeCell ref="A36:M36"/>
    <mergeCell ref="J3:M3"/>
    <mergeCell ref="I9:M9"/>
    <mergeCell ref="I10:M10"/>
    <mergeCell ref="I11:M11"/>
    <mergeCell ref="A5:G5"/>
    <mergeCell ref="A6:G6"/>
    <mergeCell ref="A7:G7"/>
    <mergeCell ref="A8:F8"/>
    <mergeCell ref="C9:F10"/>
    <mergeCell ref="C11:F12"/>
    <mergeCell ref="A3:G4"/>
    <mergeCell ref="I7:K7"/>
    <mergeCell ref="J17:L17"/>
    <mergeCell ref="J18:L18"/>
    <mergeCell ref="J19:L19"/>
    <mergeCell ref="L91:M91"/>
    <mergeCell ref="A88:E88"/>
    <mergeCell ref="F88:G88"/>
    <mergeCell ref="J88:K88"/>
    <mergeCell ref="L88:M88"/>
    <mergeCell ref="A89:E89"/>
    <mergeCell ref="F89:G89"/>
    <mergeCell ref="J89:K89"/>
    <mergeCell ref="J25:L25"/>
    <mergeCell ref="J26:L26"/>
    <mergeCell ref="J27:L27"/>
    <mergeCell ref="J28:L28"/>
    <mergeCell ref="J29:L29"/>
    <mergeCell ref="J30:L30"/>
    <mergeCell ref="G29:I29"/>
    <mergeCell ref="G30:I30"/>
    <mergeCell ref="B25:I25"/>
    <mergeCell ref="B26:I26"/>
    <mergeCell ref="B27:I27"/>
    <mergeCell ref="B28:I28"/>
    <mergeCell ref="J31:L31"/>
    <mergeCell ref="J32:L32"/>
    <mergeCell ref="J33:L33"/>
    <mergeCell ref="G31:I31"/>
    <mergeCell ref="G32:I32"/>
    <mergeCell ref="G33:I33"/>
    <mergeCell ref="A40:E40"/>
    <mergeCell ref="F40:G40"/>
    <mergeCell ref="J40:K40"/>
    <mergeCell ref="L40:M40"/>
    <mergeCell ref="A38:E38"/>
    <mergeCell ref="F38:G38"/>
    <mergeCell ref="J38:K38"/>
    <mergeCell ref="L38:M38"/>
    <mergeCell ref="H38:I38"/>
    <mergeCell ref="A39:M39"/>
    <mergeCell ref="J34:L34"/>
    <mergeCell ref="J35:L35"/>
    <mergeCell ref="G34:I34"/>
    <mergeCell ref="G35:I35"/>
    <mergeCell ref="A43:E43"/>
    <mergeCell ref="F43:G43"/>
    <mergeCell ref="J43:K43"/>
    <mergeCell ref="L43:M43"/>
    <mergeCell ref="A44:E44"/>
    <mergeCell ref="F44:G44"/>
    <mergeCell ref="J44:K44"/>
    <mergeCell ref="L44:M44"/>
    <mergeCell ref="A41:E41"/>
    <mergeCell ref="F41:G41"/>
    <mergeCell ref="J41:K41"/>
    <mergeCell ref="L41:M41"/>
    <mergeCell ref="A42:E42"/>
    <mergeCell ref="F42:G42"/>
    <mergeCell ref="J42:K42"/>
    <mergeCell ref="L42:M42"/>
    <mergeCell ref="A45:E45"/>
    <mergeCell ref="F45:G45"/>
    <mergeCell ref="J45:K45"/>
    <mergeCell ref="L45:M45"/>
    <mergeCell ref="A46:E46"/>
    <mergeCell ref="F46:G46"/>
    <mergeCell ref="J46:K46"/>
    <mergeCell ref="L46:M46"/>
    <mergeCell ref="A48:G48"/>
    <mergeCell ref="L52:M52"/>
    <mergeCell ref="A50:E50"/>
    <mergeCell ref="F50:G50"/>
    <mergeCell ref="J50:K50"/>
    <mergeCell ref="L50:M50"/>
    <mergeCell ref="A47:E47"/>
    <mergeCell ref="F47:G47"/>
    <mergeCell ref="J47:K47"/>
    <mergeCell ref="L47:M47"/>
    <mergeCell ref="J48:K48"/>
    <mergeCell ref="L48:M48"/>
    <mergeCell ref="A49:M49"/>
    <mergeCell ref="A55:E55"/>
    <mergeCell ref="F55:G55"/>
    <mergeCell ref="J55:K55"/>
    <mergeCell ref="L55:M55"/>
    <mergeCell ref="A56:E56"/>
    <mergeCell ref="F56:G56"/>
    <mergeCell ref="J56:K56"/>
    <mergeCell ref="L56:M56"/>
    <mergeCell ref="A53:E53"/>
    <mergeCell ref="F53:G53"/>
    <mergeCell ref="J53:K53"/>
    <mergeCell ref="L53:M53"/>
    <mergeCell ref="A54:E54"/>
    <mergeCell ref="F54:G54"/>
    <mergeCell ref="J54:K54"/>
    <mergeCell ref="L54:M54"/>
    <mergeCell ref="A51:E51"/>
    <mergeCell ref="F51:G51"/>
    <mergeCell ref="J51:K51"/>
    <mergeCell ref="L51:M51"/>
    <mergeCell ref="A52:E52"/>
    <mergeCell ref="F52:G52"/>
    <mergeCell ref="J52:K52"/>
    <mergeCell ref="A59:E59"/>
    <mergeCell ref="F59:G59"/>
    <mergeCell ref="J59:K59"/>
    <mergeCell ref="L59:M59"/>
    <mergeCell ref="A60:E60"/>
    <mergeCell ref="F60:G60"/>
    <mergeCell ref="J60:K60"/>
    <mergeCell ref="L60:M60"/>
    <mergeCell ref="A57:E57"/>
    <mergeCell ref="F57:G57"/>
    <mergeCell ref="J57:K57"/>
    <mergeCell ref="L57:M57"/>
    <mergeCell ref="A58:E58"/>
    <mergeCell ref="F58:G58"/>
    <mergeCell ref="J58:K58"/>
    <mergeCell ref="L58:M58"/>
    <mergeCell ref="A63:E63"/>
    <mergeCell ref="F63:G63"/>
    <mergeCell ref="J63:K63"/>
    <mergeCell ref="L63:M63"/>
    <mergeCell ref="A64:E64"/>
    <mergeCell ref="F64:G64"/>
    <mergeCell ref="J64:K64"/>
    <mergeCell ref="L64:M64"/>
    <mergeCell ref="J61:K61"/>
    <mergeCell ref="L61:M61"/>
    <mergeCell ref="A61:G61"/>
    <mergeCell ref="A62:M62"/>
    <mergeCell ref="J67:K67"/>
    <mergeCell ref="L67:M67"/>
    <mergeCell ref="L68:M68"/>
    <mergeCell ref="A65:E65"/>
    <mergeCell ref="F65:G65"/>
    <mergeCell ref="J65:K65"/>
    <mergeCell ref="L65:M65"/>
    <mergeCell ref="A66:E66"/>
    <mergeCell ref="F66:G66"/>
    <mergeCell ref="J66:K66"/>
    <mergeCell ref="L66:M66"/>
    <mergeCell ref="A68:K68"/>
    <mergeCell ref="A67:G67"/>
    <mergeCell ref="A71:E71"/>
    <mergeCell ref="F71:G71"/>
    <mergeCell ref="J71:K71"/>
    <mergeCell ref="L71:M71"/>
    <mergeCell ref="A72:E72"/>
    <mergeCell ref="F72:G72"/>
    <mergeCell ref="J72:K72"/>
    <mergeCell ref="L72:M72"/>
    <mergeCell ref="A69:E69"/>
    <mergeCell ref="F69:G69"/>
    <mergeCell ref="J69:K69"/>
    <mergeCell ref="L69:M69"/>
    <mergeCell ref="A70:E70"/>
    <mergeCell ref="F70:G70"/>
    <mergeCell ref="J70:K70"/>
    <mergeCell ref="L70:M70"/>
    <mergeCell ref="A75:E75"/>
    <mergeCell ref="F75:G75"/>
    <mergeCell ref="J75:K75"/>
    <mergeCell ref="L75:M75"/>
    <mergeCell ref="A76:E76"/>
    <mergeCell ref="F76:G76"/>
    <mergeCell ref="J76:K76"/>
    <mergeCell ref="L76:M76"/>
    <mergeCell ref="A73:E73"/>
    <mergeCell ref="F73:G73"/>
    <mergeCell ref="J73:K73"/>
    <mergeCell ref="L73:M73"/>
    <mergeCell ref="A74:E74"/>
    <mergeCell ref="F74:G74"/>
    <mergeCell ref="J74:K74"/>
    <mergeCell ref="L74:M74"/>
    <mergeCell ref="L79:M79"/>
    <mergeCell ref="A82:E82"/>
    <mergeCell ref="F82:G82"/>
    <mergeCell ref="J82:K82"/>
    <mergeCell ref="L82:M82"/>
    <mergeCell ref="A77:E77"/>
    <mergeCell ref="F77:G77"/>
    <mergeCell ref="J77:K77"/>
    <mergeCell ref="L77:M77"/>
    <mergeCell ref="A78:E78"/>
    <mergeCell ref="F78:G78"/>
    <mergeCell ref="J78:K78"/>
    <mergeCell ref="L78:M78"/>
    <mergeCell ref="J79:K79"/>
    <mergeCell ref="H82:I82"/>
    <mergeCell ref="L85:M85"/>
    <mergeCell ref="A87:E87"/>
    <mergeCell ref="F87:G87"/>
    <mergeCell ref="J87:K87"/>
    <mergeCell ref="L87:M87"/>
    <mergeCell ref="A83:E83"/>
    <mergeCell ref="F83:G83"/>
    <mergeCell ref="J83:K83"/>
    <mergeCell ref="L83:M83"/>
    <mergeCell ref="A84:E84"/>
    <mergeCell ref="F84:G84"/>
    <mergeCell ref="J84:K84"/>
    <mergeCell ref="L84:M84"/>
    <mergeCell ref="J85:K85"/>
    <mergeCell ref="H87:I87"/>
    <mergeCell ref="A86:M86"/>
    <mergeCell ref="L89:M89"/>
    <mergeCell ref="A94:E94"/>
    <mergeCell ref="F94:G94"/>
    <mergeCell ref="J94:K94"/>
    <mergeCell ref="L94:M94"/>
    <mergeCell ref="A95:E95"/>
    <mergeCell ref="F95:G95"/>
    <mergeCell ref="J95:K95"/>
    <mergeCell ref="L95:M95"/>
    <mergeCell ref="A92:E92"/>
    <mergeCell ref="F92:G92"/>
    <mergeCell ref="J92:K92"/>
    <mergeCell ref="L92:M92"/>
    <mergeCell ref="A93:E93"/>
    <mergeCell ref="F93:G93"/>
    <mergeCell ref="J93:K93"/>
    <mergeCell ref="L93:M93"/>
    <mergeCell ref="A90:E90"/>
    <mergeCell ref="F90:G90"/>
    <mergeCell ref="J90:K90"/>
    <mergeCell ref="L90:M90"/>
    <mergeCell ref="A91:E91"/>
    <mergeCell ref="F91:G91"/>
    <mergeCell ref="J91:K91"/>
    <mergeCell ref="L98:M98"/>
    <mergeCell ref="A100:E100"/>
    <mergeCell ref="F100:G100"/>
    <mergeCell ref="J100:K100"/>
    <mergeCell ref="L100:M100"/>
    <mergeCell ref="A96:E96"/>
    <mergeCell ref="F96:G96"/>
    <mergeCell ref="J96:K96"/>
    <mergeCell ref="L96:M96"/>
    <mergeCell ref="A97:E97"/>
    <mergeCell ref="F97:G97"/>
    <mergeCell ref="J97:K97"/>
    <mergeCell ref="L97:M97"/>
    <mergeCell ref="J98:K98"/>
    <mergeCell ref="H100:I100"/>
    <mergeCell ref="A99:M99"/>
    <mergeCell ref="A104:E104"/>
    <mergeCell ref="F104:G104"/>
    <mergeCell ref="J104:K104"/>
    <mergeCell ref="L104:M104"/>
    <mergeCell ref="A108:E108"/>
    <mergeCell ref="F108:G108"/>
    <mergeCell ref="J108:K108"/>
    <mergeCell ref="L108:M108"/>
    <mergeCell ref="L111:M111"/>
    <mergeCell ref="A101:E101"/>
    <mergeCell ref="F101:G101"/>
    <mergeCell ref="J101:K101"/>
    <mergeCell ref="L101:M101"/>
    <mergeCell ref="A102:E102"/>
    <mergeCell ref="F102:G102"/>
    <mergeCell ref="J102:K102"/>
    <mergeCell ref="L102:M102"/>
    <mergeCell ref="A107:E107"/>
    <mergeCell ref="F107:G107"/>
    <mergeCell ref="J107:K107"/>
    <mergeCell ref="L107:M107"/>
    <mergeCell ref="A105:E105"/>
    <mergeCell ref="F105:G105"/>
    <mergeCell ref="J105:K105"/>
    <mergeCell ref="L105:M105"/>
    <mergeCell ref="A106:E106"/>
    <mergeCell ref="F106:G106"/>
    <mergeCell ref="J106:K106"/>
    <mergeCell ref="L106:M106"/>
    <mergeCell ref="A103:E103"/>
    <mergeCell ref="F103:G103"/>
    <mergeCell ref="J103:K103"/>
    <mergeCell ref="L103:M103"/>
    <mergeCell ref="A114:E114"/>
    <mergeCell ref="F114:G114"/>
    <mergeCell ref="J114:K114"/>
    <mergeCell ref="L114:M114"/>
    <mergeCell ref="A109:E109"/>
    <mergeCell ref="F109:G109"/>
    <mergeCell ref="J109:K109"/>
    <mergeCell ref="L109:M109"/>
    <mergeCell ref="A110:E110"/>
    <mergeCell ref="F110:G110"/>
    <mergeCell ref="J110:K110"/>
    <mergeCell ref="L110:M110"/>
    <mergeCell ref="J111:K111"/>
    <mergeCell ref="H114:I114"/>
    <mergeCell ref="A112:M112"/>
    <mergeCell ref="A113:M113"/>
    <mergeCell ref="A117:E117"/>
    <mergeCell ref="F117:G117"/>
    <mergeCell ref="J117:K117"/>
    <mergeCell ref="L117:M117"/>
    <mergeCell ref="A118:E118"/>
    <mergeCell ref="F118:G118"/>
    <mergeCell ref="J118:K118"/>
    <mergeCell ref="L118:M118"/>
    <mergeCell ref="A115:E115"/>
    <mergeCell ref="F115:G115"/>
    <mergeCell ref="J115:K115"/>
    <mergeCell ref="L115:M115"/>
    <mergeCell ref="A116:E116"/>
    <mergeCell ref="F116:G116"/>
    <mergeCell ref="J116:K116"/>
    <mergeCell ref="L116:M116"/>
    <mergeCell ref="A122:E122"/>
    <mergeCell ref="F122:G122"/>
    <mergeCell ref="J122:K122"/>
    <mergeCell ref="L122:M122"/>
    <mergeCell ref="A123:E123"/>
    <mergeCell ref="F123:G123"/>
    <mergeCell ref="J123:K123"/>
    <mergeCell ref="L123:M123"/>
    <mergeCell ref="L119:M119"/>
    <mergeCell ref="A121:E121"/>
    <mergeCell ref="F121:G121"/>
    <mergeCell ref="J121:K121"/>
    <mergeCell ref="L121:M121"/>
    <mergeCell ref="J119:K119"/>
    <mergeCell ref="A119:I119"/>
    <mergeCell ref="H121:I121"/>
    <mergeCell ref="A120:M120"/>
    <mergeCell ref="A126:E126"/>
    <mergeCell ref="F126:G126"/>
    <mergeCell ref="J126:K126"/>
    <mergeCell ref="L126:M126"/>
    <mergeCell ref="A127:E127"/>
    <mergeCell ref="F127:G127"/>
    <mergeCell ref="J127:K127"/>
    <mergeCell ref="L127:M127"/>
    <mergeCell ref="A124:E124"/>
    <mergeCell ref="F124:G124"/>
    <mergeCell ref="J124:K124"/>
    <mergeCell ref="L124:M124"/>
    <mergeCell ref="A125:E125"/>
    <mergeCell ref="F125:G125"/>
    <mergeCell ref="J125:K125"/>
    <mergeCell ref="L125:M125"/>
    <mergeCell ref="A130:E130"/>
    <mergeCell ref="F130:G130"/>
    <mergeCell ref="J130:K130"/>
    <mergeCell ref="L130:M130"/>
    <mergeCell ref="A131:E131"/>
    <mergeCell ref="F131:G131"/>
    <mergeCell ref="J131:K131"/>
    <mergeCell ref="L131:M131"/>
    <mergeCell ref="A128:E128"/>
    <mergeCell ref="F128:G128"/>
    <mergeCell ref="J128:K128"/>
    <mergeCell ref="L128:M128"/>
    <mergeCell ref="A129:E129"/>
    <mergeCell ref="F129:G129"/>
    <mergeCell ref="J129:K129"/>
    <mergeCell ref="L129:M129"/>
    <mergeCell ref="A135:E135"/>
    <mergeCell ref="F135:G135"/>
    <mergeCell ref="J135:K135"/>
    <mergeCell ref="L135:M135"/>
    <mergeCell ref="L136:M136"/>
    <mergeCell ref="L132:M132"/>
    <mergeCell ref="A133:M133"/>
    <mergeCell ref="A134:E134"/>
    <mergeCell ref="F134:G134"/>
    <mergeCell ref="J134:K134"/>
    <mergeCell ref="L134:M134"/>
    <mergeCell ref="J136:K136"/>
    <mergeCell ref="H134:I134"/>
    <mergeCell ref="J132:K132"/>
    <mergeCell ref="A137:M137"/>
    <mergeCell ref="A141:E141"/>
    <mergeCell ref="F141:G141"/>
    <mergeCell ref="J141:K141"/>
    <mergeCell ref="L141:M141"/>
    <mergeCell ref="A142:E142"/>
    <mergeCell ref="F142:G142"/>
    <mergeCell ref="J142:K142"/>
    <mergeCell ref="L142:M142"/>
    <mergeCell ref="A139:E139"/>
    <mergeCell ref="F139:G139"/>
    <mergeCell ref="J139:K139"/>
    <mergeCell ref="L139:M139"/>
    <mergeCell ref="H139:I139"/>
    <mergeCell ref="A140:M140"/>
    <mergeCell ref="A138:M138"/>
    <mergeCell ref="A145:E145"/>
    <mergeCell ref="F145:G145"/>
    <mergeCell ref="J145:K145"/>
    <mergeCell ref="L145:M145"/>
    <mergeCell ref="A146:E146"/>
    <mergeCell ref="F146:G146"/>
    <mergeCell ref="J146:K146"/>
    <mergeCell ref="L146:M146"/>
    <mergeCell ref="A143:E143"/>
    <mergeCell ref="F143:G143"/>
    <mergeCell ref="J143:K143"/>
    <mergeCell ref="L143:M143"/>
    <mergeCell ref="A144:E144"/>
    <mergeCell ref="F144:G144"/>
    <mergeCell ref="J144:K144"/>
    <mergeCell ref="L144:M144"/>
    <mergeCell ref="A149:E149"/>
    <mergeCell ref="F149:G149"/>
    <mergeCell ref="J149:K149"/>
    <mergeCell ref="L149:M149"/>
    <mergeCell ref="A150:E150"/>
    <mergeCell ref="F150:G150"/>
    <mergeCell ref="J150:K150"/>
    <mergeCell ref="L150:M150"/>
    <mergeCell ref="A147:E147"/>
    <mergeCell ref="F147:G147"/>
    <mergeCell ref="J147:K147"/>
    <mergeCell ref="L147:M147"/>
    <mergeCell ref="A148:E148"/>
    <mergeCell ref="F148:G148"/>
    <mergeCell ref="J148:K148"/>
    <mergeCell ref="L148:M148"/>
    <mergeCell ref="A153:E153"/>
    <mergeCell ref="F153:G153"/>
    <mergeCell ref="J153:K153"/>
    <mergeCell ref="L153:M153"/>
    <mergeCell ref="A154:E154"/>
    <mergeCell ref="F154:G154"/>
    <mergeCell ref="J154:K154"/>
    <mergeCell ref="L154:M154"/>
    <mergeCell ref="A151:E151"/>
    <mergeCell ref="F151:G151"/>
    <mergeCell ref="J151:K151"/>
    <mergeCell ref="L151:M151"/>
    <mergeCell ref="A152:E152"/>
    <mergeCell ref="F152:G152"/>
    <mergeCell ref="J152:K152"/>
    <mergeCell ref="L152:M152"/>
    <mergeCell ref="A157:E157"/>
    <mergeCell ref="F157:G157"/>
    <mergeCell ref="J157:K157"/>
    <mergeCell ref="L157:M157"/>
    <mergeCell ref="A158:E158"/>
    <mergeCell ref="F158:G158"/>
    <mergeCell ref="J158:K158"/>
    <mergeCell ref="L158:M158"/>
    <mergeCell ref="A155:E155"/>
    <mergeCell ref="F155:G155"/>
    <mergeCell ref="J155:K155"/>
    <mergeCell ref="L155:M155"/>
    <mergeCell ref="A156:E156"/>
    <mergeCell ref="F156:G156"/>
    <mergeCell ref="J156:K156"/>
    <mergeCell ref="L156:M156"/>
    <mergeCell ref="A160:E160"/>
    <mergeCell ref="F160:G160"/>
    <mergeCell ref="J160:K160"/>
    <mergeCell ref="L160:M160"/>
    <mergeCell ref="A161:E161"/>
    <mergeCell ref="F161:G161"/>
    <mergeCell ref="J161:K161"/>
    <mergeCell ref="L161:M161"/>
    <mergeCell ref="A159:E159"/>
    <mergeCell ref="F159:G159"/>
    <mergeCell ref="J159:K159"/>
    <mergeCell ref="L159:M159"/>
    <mergeCell ref="A164:E164"/>
    <mergeCell ref="F164:G164"/>
    <mergeCell ref="J164:K164"/>
    <mergeCell ref="L164:M164"/>
    <mergeCell ref="A165:E165"/>
    <mergeCell ref="F165:G165"/>
    <mergeCell ref="J165:K165"/>
    <mergeCell ref="L165:M165"/>
    <mergeCell ref="A162:E162"/>
    <mergeCell ref="F162:G162"/>
    <mergeCell ref="J162:K162"/>
    <mergeCell ref="L162:M162"/>
    <mergeCell ref="A163:E163"/>
    <mergeCell ref="F163:G163"/>
    <mergeCell ref="J163:K163"/>
    <mergeCell ref="L163:M163"/>
    <mergeCell ref="A168:E168"/>
    <mergeCell ref="F168:G168"/>
    <mergeCell ref="J168:K168"/>
    <mergeCell ref="L168:M168"/>
    <mergeCell ref="A169:E169"/>
    <mergeCell ref="F169:G169"/>
    <mergeCell ref="J169:K169"/>
    <mergeCell ref="L169:M169"/>
    <mergeCell ref="A166:E166"/>
    <mergeCell ref="F166:G166"/>
    <mergeCell ref="J166:K166"/>
    <mergeCell ref="L166:M166"/>
    <mergeCell ref="A167:E167"/>
    <mergeCell ref="F167:G167"/>
    <mergeCell ref="J167:K167"/>
    <mergeCell ref="L167:M167"/>
    <mergeCell ref="L172:M172"/>
    <mergeCell ref="A173:M173"/>
    <mergeCell ref="A175:E175"/>
    <mergeCell ref="F175:G175"/>
    <mergeCell ref="J175:K175"/>
    <mergeCell ref="L175:M175"/>
    <mergeCell ref="A170:E170"/>
    <mergeCell ref="F170:G170"/>
    <mergeCell ref="J170:K170"/>
    <mergeCell ref="L170:M170"/>
    <mergeCell ref="A171:E171"/>
    <mergeCell ref="F171:G171"/>
    <mergeCell ref="J171:K171"/>
    <mergeCell ref="L171:M171"/>
    <mergeCell ref="J172:K172"/>
    <mergeCell ref="H175:I175"/>
    <mergeCell ref="A174:M174"/>
    <mergeCell ref="A178:E178"/>
    <mergeCell ref="F178:G178"/>
    <mergeCell ref="J178:K178"/>
    <mergeCell ref="L178:M178"/>
    <mergeCell ref="A179:E179"/>
    <mergeCell ref="F179:G179"/>
    <mergeCell ref="J179:K179"/>
    <mergeCell ref="L179:M179"/>
    <mergeCell ref="A176:E176"/>
    <mergeCell ref="F176:G176"/>
    <mergeCell ref="J176:K176"/>
    <mergeCell ref="L176:M176"/>
    <mergeCell ref="A177:E177"/>
    <mergeCell ref="F177:G177"/>
    <mergeCell ref="J177:K177"/>
    <mergeCell ref="L177:M177"/>
    <mergeCell ref="A182:E182"/>
    <mergeCell ref="F182:G182"/>
    <mergeCell ref="J182:K182"/>
    <mergeCell ref="L182:M182"/>
    <mergeCell ref="A183:E183"/>
    <mergeCell ref="F183:G183"/>
    <mergeCell ref="J183:K183"/>
    <mergeCell ref="L183:M183"/>
    <mergeCell ref="A180:E180"/>
    <mergeCell ref="F180:G180"/>
    <mergeCell ref="J180:K180"/>
    <mergeCell ref="L180:M180"/>
    <mergeCell ref="A181:E181"/>
    <mergeCell ref="F181:G181"/>
    <mergeCell ref="J181:K181"/>
    <mergeCell ref="L181:M181"/>
    <mergeCell ref="A186:E186"/>
    <mergeCell ref="F186:G186"/>
    <mergeCell ref="J186:K186"/>
    <mergeCell ref="L186:M186"/>
    <mergeCell ref="A187:E187"/>
    <mergeCell ref="F187:G187"/>
    <mergeCell ref="J187:K187"/>
    <mergeCell ref="L187:M187"/>
    <mergeCell ref="A184:E184"/>
    <mergeCell ref="F184:G184"/>
    <mergeCell ref="J184:K184"/>
    <mergeCell ref="L184:M184"/>
    <mergeCell ref="A185:E185"/>
    <mergeCell ref="F185:G185"/>
    <mergeCell ref="J185:K185"/>
    <mergeCell ref="L185:M185"/>
    <mergeCell ref="A190:E190"/>
    <mergeCell ref="F190:G190"/>
    <mergeCell ref="J190:K190"/>
    <mergeCell ref="L190:M190"/>
    <mergeCell ref="A191:E191"/>
    <mergeCell ref="F191:G191"/>
    <mergeCell ref="J191:K191"/>
    <mergeCell ref="L191:M191"/>
    <mergeCell ref="A188:E188"/>
    <mergeCell ref="F188:G188"/>
    <mergeCell ref="J188:K188"/>
    <mergeCell ref="L188:M188"/>
    <mergeCell ref="A189:E189"/>
    <mergeCell ref="F189:G189"/>
    <mergeCell ref="J189:K189"/>
    <mergeCell ref="L189:M189"/>
    <mergeCell ref="A194:E194"/>
    <mergeCell ref="F194:G194"/>
    <mergeCell ref="J194:K194"/>
    <mergeCell ref="L194:M194"/>
    <mergeCell ref="A195:E195"/>
    <mergeCell ref="F195:G195"/>
    <mergeCell ref="J195:K195"/>
    <mergeCell ref="L195:M195"/>
    <mergeCell ref="A192:E192"/>
    <mergeCell ref="F192:G192"/>
    <mergeCell ref="J192:K192"/>
    <mergeCell ref="L192:M192"/>
    <mergeCell ref="A193:E193"/>
    <mergeCell ref="F193:G193"/>
    <mergeCell ref="J193:K193"/>
    <mergeCell ref="L193:M193"/>
    <mergeCell ref="A200:E200"/>
    <mergeCell ref="F200:G200"/>
    <mergeCell ref="J200:K200"/>
    <mergeCell ref="L200:M200"/>
    <mergeCell ref="A196:E196"/>
    <mergeCell ref="F196:G196"/>
    <mergeCell ref="J196:K196"/>
    <mergeCell ref="L196:M196"/>
    <mergeCell ref="L197:M197"/>
    <mergeCell ref="J197:K197"/>
    <mergeCell ref="A197:I197"/>
    <mergeCell ref="H200:I200"/>
    <mergeCell ref="A199:M199"/>
    <mergeCell ref="A203:E203"/>
    <mergeCell ref="F203:G203"/>
    <mergeCell ref="J203:K203"/>
    <mergeCell ref="L203:M203"/>
    <mergeCell ref="A204:E204"/>
    <mergeCell ref="F204:G204"/>
    <mergeCell ref="J204:K204"/>
    <mergeCell ref="L204:M204"/>
    <mergeCell ref="A201:E201"/>
    <mergeCell ref="F201:G201"/>
    <mergeCell ref="J201:K201"/>
    <mergeCell ref="L201:M201"/>
    <mergeCell ref="A202:E202"/>
    <mergeCell ref="F202:G202"/>
    <mergeCell ref="J202:K202"/>
    <mergeCell ref="L202:M202"/>
    <mergeCell ref="A208:E208"/>
    <mergeCell ref="F208:G208"/>
    <mergeCell ref="J208:K208"/>
    <mergeCell ref="L208:M208"/>
    <mergeCell ref="A209:E209"/>
    <mergeCell ref="F209:G209"/>
    <mergeCell ref="J209:K209"/>
    <mergeCell ref="L209:M209"/>
    <mergeCell ref="L205:M205"/>
    <mergeCell ref="A206:M206"/>
    <mergeCell ref="A207:E207"/>
    <mergeCell ref="F207:G207"/>
    <mergeCell ref="J207:K207"/>
    <mergeCell ref="L207:M207"/>
    <mergeCell ref="J205:K205"/>
    <mergeCell ref="A205:I205"/>
    <mergeCell ref="H207:I207"/>
    <mergeCell ref="A212:E212"/>
    <mergeCell ref="F212:G212"/>
    <mergeCell ref="J212:K212"/>
    <mergeCell ref="L212:M212"/>
    <mergeCell ref="A213:E213"/>
    <mergeCell ref="F213:G213"/>
    <mergeCell ref="J213:K213"/>
    <mergeCell ref="L213:M213"/>
    <mergeCell ref="A210:E210"/>
    <mergeCell ref="F210:G210"/>
    <mergeCell ref="J210:K210"/>
    <mergeCell ref="L210:M210"/>
    <mergeCell ref="A211:E211"/>
    <mergeCell ref="F211:G211"/>
    <mergeCell ref="J211:K211"/>
    <mergeCell ref="L211:M211"/>
    <mergeCell ref="A216:E216"/>
    <mergeCell ref="F216:G216"/>
    <mergeCell ref="J216:K216"/>
    <mergeCell ref="L216:M216"/>
    <mergeCell ref="A217:E217"/>
    <mergeCell ref="F217:G217"/>
    <mergeCell ref="J217:K217"/>
    <mergeCell ref="L217:M217"/>
    <mergeCell ref="A214:E214"/>
    <mergeCell ref="F214:G214"/>
    <mergeCell ref="J214:K214"/>
    <mergeCell ref="L214:M214"/>
    <mergeCell ref="A215:E215"/>
    <mergeCell ref="F215:G215"/>
    <mergeCell ref="J215:K215"/>
    <mergeCell ref="L215:M215"/>
    <mergeCell ref="L220:M220"/>
    <mergeCell ref="A222:E222"/>
    <mergeCell ref="F222:G222"/>
    <mergeCell ref="J222:K222"/>
    <mergeCell ref="L222:M222"/>
    <mergeCell ref="A218:E218"/>
    <mergeCell ref="F218:G218"/>
    <mergeCell ref="J218:K218"/>
    <mergeCell ref="L218:M218"/>
    <mergeCell ref="A219:E219"/>
    <mergeCell ref="F219:G219"/>
    <mergeCell ref="J219:K219"/>
    <mergeCell ref="L219:M219"/>
    <mergeCell ref="J220:K220"/>
    <mergeCell ref="H222:I222"/>
    <mergeCell ref="A221:M221"/>
    <mergeCell ref="A225:E225"/>
    <mergeCell ref="F225:G225"/>
    <mergeCell ref="J225:K225"/>
    <mergeCell ref="L225:M225"/>
    <mergeCell ref="A226:E226"/>
    <mergeCell ref="F226:G226"/>
    <mergeCell ref="J226:K226"/>
    <mergeCell ref="L226:M226"/>
    <mergeCell ref="A223:E223"/>
    <mergeCell ref="F223:G223"/>
    <mergeCell ref="J223:K223"/>
    <mergeCell ref="L223:M223"/>
    <mergeCell ref="A224:E224"/>
    <mergeCell ref="F224:G224"/>
    <mergeCell ref="J224:K224"/>
    <mergeCell ref="L224:M224"/>
    <mergeCell ref="A229:E229"/>
    <mergeCell ref="F229:G229"/>
    <mergeCell ref="J229:K229"/>
    <mergeCell ref="L229:M229"/>
    <mergeCell ref="A230:E230"/>
    <mergeCell ref="F230:G230"/>
    <mergeCell ref="J230:K230"/>
    <mergeCell ref="L230:M230"/>
    <mergeCell ref="A227:E227"/>
    <mergeCell ref="F227:G227"/>
    <mergeCell ref="J227:K227"/>
    <mergeCell ref="L227:M227"/>
    <mergeCell ref="A228:E228"/>
    <mergeCell ref="F228:G228"/>
    <mergeCell ref="J228:K228"/>
    <mergeCell ref="L228:M228"/>
    <mergeCell ref="L233:M233"/>
    <mergeCell ref="L235:M235"/>
    <mergeCell ref="A231:E231"/>
    <mergeCell ref="F231:G231"/>
    <mergeCell ref="J231:K231"/>
    <mergeCell ref="L231:M231"/>
    <mergeCell ref="A232:E232"/>
    <mergeCell ref="F232:G232"/>
    <mergeCell ref="J232:K232"/>
    <mergeCell ref="L232:M232"/>
    <mergeCell ref="J233:K233"/>
    <mergeCell ref="A234:M234"/>
  </mergeCells>
  <phoneticPr fontId="2"/>
  <pageMargins left="0.21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F28D-A2EB-4D43-BCE7-3C82A11612D7}">
  <dimension ref="A1:S235"/>
  <sheetViews>
    <sheetView tabSelected="1" zoomScale="85" zoomScaleNormal="85" workbookViewId="0">
      <selection activeCell="O13" sqref="O13"/>
    </sheetView>
  </sheetViews>
  <sheetFormatPr defaultColWidth="13" defaultRowHeight="13.2" x14ac:dyDescent="0.2"/>
  <cols>
    <col min="1" max="2" width="7.21875" style="1" customWidth="1"/>
    <col min="3" max="5" width="10.109375" style="1" customWidth="1"/>
    <col min="6" max="7" width="7.6640625" style="1" customWidth="1"/>
    <col min="8" max="8" width="6.77734375" style="1" customWidth="1"/>
    <col min="9" max="9" width="3.5546875" style="17" customWidth="1"/>
    <col min="10" max="13" width="7.33203125" style="1" customWidth="1"/>
    <col min="14" max="14" width="8.21875" style="1" customWidth="1"/>
    <col min="15" max="241" width="13" style="1"/>
    <col min="242" max="242" width="7.6640625" style="1" customWidth="1"/>
    <col min="243" max="243" width="7.21875" style="1" customWidth="1"/>
    <col min="244" max="244" width="7.109375" style="1" customWidth="1"/>
    <col min="245" max="247" width="14.44140625" style="1" customWidth="1"/>
    <col min="248" max="249" width="7.6640625" style="1" customWidth="1"/>
    <col min="250" max="250" width="8.77734375" style="1" customWidth="1"/>
    <col min="251" max="254" width="7.6640625" style="1" customWidth="1"/>
    <col min="255" max="255" width="8.21875" style="1" customWidth="1"/>
    <col min="256" max="497" width="13" style="1"/>
    <col min="498" max="498" width="7.6640625" style="1" customWidth="1"/>
    <col min="499" max="499" width="7.21875" style="1" customWidth="1"/>
    <col min="500" max="500" width="7.109375" style="1" customWidth="1"/>
    <col min="501" max="503" width="14.44140625" style="1" customWidth="1"/>
    <col min="504" max="505" width="7.6640625" style="1" customWidth="1"/>
    <col min="506" max="506" width="8.77734375" style="1" customWidth="1"/>
    <col min="507" max="510" width="7.6640625" style="1" customWidth="1"/>
    <col min="511" max="511" width="8.21875" style="1" customWidth="1"/>
    <col min="512" max="753" width="13" style="1"/>
    <col min="754" max="754" width="7.6640625" style="1" customWidth="1"/>
    <col min="755" max="755" width="7.21875" style="1" customWidth="1"/>
    <col min="756" max="756" width="7.109375" style="1" customWidth="1"/>
    <col min="757" max="759" width="14.44140625" style="1" customWidth="1"/>
    <col min="760" max="761" width="7.6640625" style="1" customWidth="1"/>
    <col min="762" max="762" width="8.77734375" style="1" customWidth="1"/>
    <col min="763" max="766" width="7.6640625" style="1" customWidth="1"/>
    <col min="767" max="767" width="8.21875" style="1" customWidth="1"/>
    <col min="768" max="1009" width="13" style="1"/>
    <col min="1010" max="1010" width="7.6640625" style="1" customWidth="1"/>
    <col min="1011" max="1011" width="7.21875" style="1" customWidth="1"/>
    <col min="1012" max="1012" width="7.109375" style="1" customWidth="1"/>
    <col min="1013" max="1015" width="14.44140625" style="1" customWidth="1"/>
    <col min="1016" max="1017" width="7.6640625" style="1" customWidth="1"/>
    <col min="1018" max="1018" width="8.77734375" style="1" customWidth="1"/>
    <col min="1019" max="1022" width="7.6640625" style="1" customWidth="1"/>
    <col min="1023" max="1023" width="8.21875" style="1" customWidth="1"/>
    <col min="1024" max="1265" width="13" style="1"/>
    <col min="1266" max="1266" width="7.6640625" style="1" customWidth="1"/>
    <col min="1267" max="1267" width="7.21875" style="1" customWidth="1"/>
    <col min="1268" max="1268" width="7.109375" style="1" customWidth="1"/>
    <col min="1269" max="1271" width="14.44140625" style="1" customWidth="1"/>
    <col min="1272" max="1273" width="7.6640625" style="1" customWidth="1"/>
    <col min="1274" max="1274" width="8.77734375" style="1" customWidth="1"/>
    <col min="1275" max="1278" width="7.6640625" style="1" customWidth="1"/>
    <col min="1279" max="1279" width="8.21875" style="1" customWidth="1"/>
    <col min="1280" max="1521" width="13" style="1"/>
    <col min="1522" max="1522" width="7.6640625" style="1" customWidth="1"/>
    <col min="1523" max="1523" width="7.21875" style="1" customWidth="1"/>
    <col min="1524" max="1524" width="7.109375" style="1" customWidth="1"/>
    <col min="1525" max="1527" width="14.44140625" style="1" customWidth="1"/>
    <col min="1528" max="1529" width="7.6640625" style="1" customWidth="1"/>
    <col min="1530" max="1530" width="8.77734375" style="1" customWidth="1"/>
    <col min="1531" max="1534" width="7.6640625" style="1" customWidth="1"/>
    <col min="1535" max="1535" width="8.21875" style="1" customWidth="1"/>
    <col min="1536" max="1777" width="13" style="1"/>
    <col min="1778" max="1778" width="7.6640625" style="1" customWidth="1"/>
    <col min="1779" max="1779" width="7.21875" style="1" customWidth="1"/>
    <col min="1780" max="1780" width="7.109375" style="1" customWidth="1"/>
    <col min="1781" max="1783" width="14.44140625" style="1" customWidth="1"/>
    <col min="1784" max="1785" width="7.6640625" style="1" customWidth="1"/>
    <col min="1786" max="1786" width="8.77734375" style="1" customWidth="1"/>
    <col min="1787" max="1790" width="7.6640625" style="1" customWidth="1"/>
    <col min="1791" max="1791" width="8.21875" style="1" customWidth="1"/>
    <col min="1792" max="2033" width="13" style="1"/>
    <col min="2034" max="2034" width="7.6640625" style="1" customWidth="1"/>
    <col min="2035" max="2035" width="7.21875" style="1" customWidth="1"/>
    <col min="2036" max="2036" width="7.109375" style="1" customWidth="1"/>
    <col min="2037" max="2039" width="14.44140625" style="1" customWidth="1"/>
    <col min="2040" max="2041" width="7.6640625" style="1" customWidth="1"/>
    <col min="2042" max="2042" width="8.77734375" style="1" customWidth="1"/>
    <col min="2043" max="2046" width="7.6640625" style="1" customWidth="1"/>
    <col min="2047" max="2047" width="8.21875" style="1" customWidth="1"/>
    <col min="2048" max="2289" width="13" style="1"/>
    <col min="2290" max="2290" width="7.6640625" style="1" customWidth="1"/>
    <col min="2291" max="2291" width="7.21875" style="1" customWidth="1"/>
    <col min="2292" max="2292" width="7.109375" style="1" customWidth="1"/>
    <col min="2293" max="2295" width="14.44140625" style="1" customWidth="1"/>
    <col min="2296" max="2297" width="7.6640625" style="1" customWidth="1"/>
    <col min="2298" max="2298" width="8.77734375" style="1" customWidth="1"/>
    <col min="2299" max="2302" width="7.6640625" style="1" customWidth="1"/>
    <col min="2303" max="2303" width="8.21875" style="1" customWidth="1"/>
    <col min="2304" max="2545" width="13" style="1"/>
    <col min="2546" max="2546" width="7.6640625" style="1" customWidth="1"/>
    <col min="2547" max="2547" width="7.21875" style="1" customWidth="1"/>
    <col min="2548" max="2548" width="7.109375" style="1" customWidth="1"/>
    <col min="2549" max="2551" width="14.44140625" style="1" customWidth="1"/>
    <col min="2552" max="2553" width="7.6640625" style="1" customWidth="1"/>
    <col min="2554" max="2554" width="8.77734375" style="1" customWidth="1"/>
    <col min="2555" max="2558" width="7.6640625" style="1" customWidth="1"/>
    <col min="2559" max="2559" width="8.21875" style="1" customWidth="1"/>
    <col min="2560" max="2801" width="13" style="1"/>
    <col min="2802" max="2802" width="7.6640625" style="1" customWidth="1"/>
    <col min="2803" max="2803" width="7.21875" style="1" customWidth="1"/>
    <col min="2804" max="2804" width="7.109375" style="1" customWidth="1"/>
    <col min="2805" max="2807" width="14.44140625" style="1" customWidth="1"/>
    <col min="2808" max="2809" width="7.6640625" style="1" customWidth="1"/>
    <col min="2810" max="2810" width="8.77734375" style="1" customWidth="1"/>
    <col min="2811" max="2814" width="7.6640625" style="1" customWidth="1"/>
    <col min="2815" max="2815" width="8.21875" style="1" customWidth="1"/>
    <col min="2816" max="3057" width="13" style="1"/>
    <col min="3058" max="3058" width="7.6640625" style="1" customWidth="1"/>
    <col min="3059" max="3059" width="7.21875" style="1" customWidth="1"/>
    <col min="3060" max="3060" width="7.109375" style="1" customWidth="1"/>
    <col min="3061" max="3063" width="14.44140625" style="1" customWidth="1"/>
    <col min="3064" max="3065" width="7.6640625" style="1" customWidth="1"/>
    <col min="3066" max="3066" width="8.77734375" style="1" customWidth="1"/>
    <col min="3067" max="3070" width="7.6640625" style="1" customWidth="1"/>
    <col min="3071" max="3071" width="8.21875" style="1" customWidth="1"/>
    <col min="3072" max="3313" width="13" style="1"/>
    <col min="3314" max="3314" width="7.6640625" style="1" customWidth="1"/>
    <col min="3315" max="3315" width="7.21875" style="1" customWidth="1"/>
    <col min="3316" max="3316" width="7.109375" style="1" customWidth="1"/>
    <col min="3317" max="3319" width="14.44140625" style="1" customWidth="1"/>
    <col min="3320" max="3321" width="7.6640625" style="1" customWidth="1"/>
    <col min="3322" max="3322" width="8.77734375" style="1" customWidth="1"/>
    <col min="3323" max="3326" width="7.6640625" style="1" customWidth="1"/>
    <col min="3327" max="3327" width="8.21875" style="1" customWidth="1"/>
    <col min="3328" max="3569" width="13" style="1"/>
    <col min="3570" max="3570" width="7.6640625" style="1" customWidth="1"/>
    <col min="3571" max="3571" width="7.21875" style="1" customWidth="1"/>
    <col min="3572" max="3572" width="7.109375" style="1" customWidth="1"/>
    <col min="3573" max="3575" width="14.44140625" style="1" customWidth="1"/>
    <col min="3576" max="3577" width="7.6640625" style="1" customWidth="1"/>
    <col min="3578" max="3578" width="8.77734375" style="1" customWidth="1"/>
    <col min="3579" max="3582" width="7.6640625" style="1" customWidth="1"/>
    <col min="3583" max="3583" width="8.21875" style="1" customWidth="1"/>
    <col min="3584" max="3825" width="13" style="1"/>
    <col min="3826" max="3826" width="7.6640625" style="1" customWidth="1"/>
    <col min="3827" max="3827" width="7.21875" style="1" customWidth="1"/>
    <col min="3828" max="3828" width="7.109375" style="1" customWidth="1"/>
    <col min="3829" max="3831" width="14.44140625" style="1" customWidth="1"/>
    <col min="3832" max="3833" width="7.6640625" style="1" customWidth="1"/>
    <col min="3834" max="3834" width="8.77734375" style="1" customWidth="1"/>
    <col min="3835" max="3838" width="7.6640625" style="1" customWidth="1"/>
    <col min="3839" max="3839" width="8.21875" style="1" customWidth="1"/>
    <col min="3840" max="4081" width="13" style="1"/>
    <col min="4082" max="4082" width="7.6640625" style="1" customWidth="1"/>
    <col min="4083" max="4083" width="7.21875" style="1" customWidth="1"/>
    <col min="4084" max="4084" width="7.109375" style="1" customWidth="1"/>
    <col min="4085" max="4087" width="14.44140625" style="1" customWidth="1"/>
    <col min="4088" max="4089" width="7.6640625" style="1" customWidth="1"/>
    <col min="4090" max="4090" width="8.77734375" style="1" customWidth="1"/>
    <col min="4091" max="4094" width="7.6640625" style="1" customWidth="1"/>
    <col min="4095" max="4095" width="8.21875" style="1" customWidth="1"/>
    <col min="4096" max="4337" width="13" style="1"/>
    <col min="4338" max="4338" width="7.6640625" style="1" customWidth="1"/>
    <col min="4339" max="4339" width="7.21875" style="1" customWidth="1"/>
    <col min="4340" max="4340" width="7.109375" style="1" customWidth="1"/>
    <col min="4341" max="4343" width="14.44140625" style="1" customWidth="1"/>
    <col min="4344" max="4345" width="7.6640625" style="1" customWidth="1"/>
    <col min="4346" max="4346" width="8.77734375" style="1" customWidth="1"/>
    <col min="4347" max="4350" width="7.6640625" style="1" customWidth="1"/>
    <col min="4351" max="4351" width="8.21875" style="1" customWidth="1"/>
    <col min="4352" max="4593" width="13" style="1"/>
    <col min="4594" max="4594" width="7.6640625" style="1" customWidth="1"/>
    <col min="4595" max="4595" width="7.21875" style="1" customWidth="1"/>
    <col min="4596" max="4596" width="7.109375" style="1" customWidth="1"/>
    <col min="4597" max="4599" width="14.44140625" style="1" customWidth="1"/>
    <col min="4600" max="4601" width="7.6640625" style="1" customWidth="1"/>
    <col min="4602" max="4602" width="8.77734375" style="1" customWidth="1"/>
    <col min="4603" max="4606" width="7.6640625" style="1" customWidth="1"/>
    <col min="4607" max="4607" width="8.21875" style="1" customWidth="1"/>
    <col min="4608" max="4849" width="13" style="1"/>
    <col min="4850" max="4850" width="7.6640625" style="1" customWidth="1"/>
    <col min="4851" max="4851" width="7.21875" style="1" customWidth="1"/>
    <col min="4852" max="4852" width="7.109375" style="1" customWidth="1"/>
    <col min="4853" max="4855" width="14.44140625" style="1" customWidth="1"/>
    <col min="4856" max="4857" width="7.6640625" style="1" customWidth="1"/>
    <col min="4858" max="4858" width="8.77734375" style="1" customWidth="1"/>
    <col min="4859" max="4862" width="7.6640625" style="1" customWidth="1"/>
    <col min="4863" max="4863" width="8.21875" style="1" customWidth="1"/>
    <col min="4864" max="5105" width="13" style="1"/>
    <col min="5106" max="5106" width="7.6640625" style="1" customWidth="1"/>
    <col min="5107" max="5107" width="7.21875" style="1" customWidth="1"/>
    <col min="5108" max="5108" width="7.109375" style="1" customWidth="1"/>
    <col min="5109" max="5111" width="14.44140625" style="1" customWidth="1"/>
    <col min="5112" max="5113" width="7.6640625" style="1" customWidth="1"/>
    <col min="5114" max="5114" width="8.77734375" style="1" customWidth="1"/>
    <col min="5115" max="5118" width="7.6640625" style="1" customWidth="1"/>
    <col min="5119" max="5119" width="8.21875" style="1" customWidth="1"/>
    <col min="5120" max="5361" width="13" style="1"/>
    <col min="5362" max="5362" width="7.6640625" style="1" customWidth="1"/>
    <col min="5363" max="5363" width="7.21875" style="1" customWidth="1"/>
    <col min="5364" max="5364" width="7.109375" style="1" customWidth="1"/>
    <col min="5365" max="5367" width="14.44140625" style="1" customWidth="1"/>
    <col min="5368" max="5369" width="7.6640625" style="1" customWidth="1"/>
    <col min="5370" max="5370" width="8.77734375" style="1" customWidth="1"/>
    <col min="5371" max="5374" width="7.6640625" style="1" customWidth="1"/>
    <col min="5375" max="5375" width="8.21875" style="1" customWidth="1"/>
    <col min="5376" max="5617" width="13" style="1"/>
    <col min="5618" max="5618" width="7.6640625" style="1" customWidth="1"/>
    <col min="5619" max="5619" width="7.21875" style="1" customWidth="1"/>
    <col min="5620" max="5620" width="7.109375" style="1" customWidth="1"/>
    <col min="5621" max="5623" width="14.44140625" style="1" customWidth="1"/>
    <col min="5624" max="5625" width="7.6640625" style="1" customWidth="1"/>
    <col min="5626" max="5626" width="8.77734375" style="1" customWidth="1"/>
    <col min="5627" max="5630" width="7.6640625" style="1" customWidth="1"/>
    <col min="5631" max="5631" width="8.21875" style="1" customWidth="1"/>
    <col min="5632" max="5873" width="13" style="1"/>
    <col min="5874" max="5874" width="7.6640625" style="1" customWidth="1"/>
    <col min="5875" max="5875" width="7.21875" style="1" customWidth="1"/>
    <col min="5876" max="5876" width="7.109375" style="1" customWidth="1"/>
    <col min="5877" max="5879" width="14.44140625" style="1" customWidth="1"/>
    <col min="5880" max="5881" width="7.6640625" style="1" customWidth="1"/>
    <col min="5882" max="5882" width="8.77734375" style="1" customWidth="1"/>
    <col min="5883" max="5886" width="7.6640625" style="1" customWidth="1"/>
    <col min="5887" max="5887" width="8.21875" style="1" customWidth="1"/>
    <col min="5888" max="6129" width="13" style="1"/>
    <col min="6130" max="6130" width="7.6640625" style="1" customWidth="1"/>
    <col min="6131" max="6131" width="7.21875" style="1" customWidth="1"/>
    <col min="6132" max="6132" width="7.109375" style="1" customWidth="1"/>
    <col min="6133" max="6135" width="14.44140625" style="1" customWidth="1"/>
    <col min="6136" max="6137" width="7.6640625" style="1" customWidth="1"/>
    <col min="6138" max="6138" width="8.77734375" style="1" customWidth="1"/>
    <col min="6139" max="6142" width="7.6640625" style="1" customWidth="1"/>
    <col min="6143" max="6143" width="8.21875" style="1" customWidth="1"/>
    <col min="6144" max="6385" width="13" style="1"/>
    <col min="6386" max="6386" width="7.6640625" style="1" customWidth="1"/>
    <col min="6387" max="6387" width="7.21875" style="1" customWidth="1"/>
    <col min="6388" max="6388" width="7.109375" style="1" customWidth="1"/>
    <col min="6389" max="6391" width="14.44140625" style="1" customWidth="1"/>
    <col min="6392" max="6393" width="7.6640625" style="1" customWidth="1"/>
    <col min="6394" max="6394" width="8.77734375" style="1" customWidth="1"/>
    <col min="6395" max="6398" width="7.6640625" style="1" customWidth="1"/>
    <col min="6399" max="6399" width="8.21875" style="1" customWidth="1"/>
    <col min="6400" max="6641" width="13" style="1"/>
    <col min="6642" max="6642" width="7.6640625" style="1" customWidth="1"/>
    <col min="6643" max="6643" width="7.21875" style="1" customWidth="1"/>
    <col min="6644" max="6644" width="7.109375" style="1" customWidth="1"/>
    <col min="6645" max="6647" width="14.44140625" style="1" customWidth="1"/>
    <col min="6648" max="6649" width="7.6640625" style="1" customWidth="1"/>
    <col min="6650" max="6650" width="8.77734375" style="1" customWidth="1"/>
    <col min="6651" max="6654" width="7.6640625" style="1" customWidth="1"/>
    <col min="6655" max="6655" width="8.21875" style="1" customWidth="1"/>
    <col min="6656" max="6897" width="13" style="1"/>
    <col min="6898" max="6898" width="7.6640625" style="1" customWidth="1"/>
    <col min="6899" max="6899" width="7.21875" style="1" customWidth="1"/>
    <col min="6900" max="6900" width="7.109375" style="1" customWidth="1"/>
    <col min="6901" max="6903" width="14.44140625" style="1" customWidth="1"/>
    <col min="6904" max="6905" width="7.6640625" style="1" customWidth="1"/>
    <col min="6906" max="6906" width="8.77734375" style="1" customWidth="1"/>
    <col min="6907" max="6910" width="7.6640625" style="1" customWidth="1"/>
    <col min="6911" max="6911" width="8.21875" style="1" customWidth="1"/>
    <col min="6912" max="7153" width="13" style="1"/>
    <col min="7154" max="7154" width="7.6640625" style="1" customWidth="1"/>
    <col min="7155" max="7155" width="7.21875" style="1" customWidth="1"/>
    <col min="7156" max="7156" width="7.109375" style="1" customWidth="1"/>
    <col min="7157" max="7159" width="14.44140625" style="1" customWidth="1"/>
    <col min="7160" max="7161" width="7.6640625" style="1" customWidth="1"/>
    <col min="7162" max="7162" width="8.77734375" style="1" customWidth="1"/>
    <col min="7163" max="7166" width="7.6640625" style="1" customWidth="1"/>
    <col min="7167" max="7167" width="8.21875" style="1" customWidth="1"/>
    <col min="7168" max="7409" width="13" style="1"/>
    <col min="7410" max="7410" width="7.6640625" style="1" customWidth="1"/>
    <col min="7411" max="7411" width="7.21875" style="1" customWidth="1"/>
    <col min="7412" max="7412" width="7.109375" style="1" customWidth="1"/>
    <col min="7413" max="7415" width="14.44140625" style="1" customWidth="1"/>
    <col min="7416" max="7417" width="7.6640625" style="1" customWidth="1"/>
    <col min="7418" max="7418" width="8.77734375" style="1" customWidth="1"/>
    <col min="7419" max="7422" width="7.6640625" style="1" customWidth="1"/>
    <col min="7423" max="7423" width="8.21875" style="1" customWidth="1"/>
    <col min="7424" max="7665" width="13" style="1"/>
    <col min="7666" max="7666" width="7.6640625" style="1" customWidth="1"/>
    <col min="7667" max="7667" width="7.21875" style="1" customWidth="1"/>
    <col min="7668" max="7668" width="7.109375" style="1" customWidth="1"/>
    <col min="7669" max="7671" width="14.44140625" style="1" customWidth="1"/>
    <col min="7672" max="7673" width="7.6640625" style="1" customWidth="1"/>
    <col min="7674" max="7674" width="8.77734375" style="1" customWidth="1"/>
    <col min="7675" max="7678" width="7.6640625" style="1" customWidth="1"/>
    <col min="7679" max="7679" width="8.21875" style="1" customWidth="1"/>
    <col min="7680" max="7921" width="13" style="1"/>
    <col min="7922" max="7922" width="7.6640625" style="1" customWidth="1"/>
    <col min="7923" max="7923" width="7.21875" style="1" customWidth="1"/>
    <col min="7924" max="7924" width="7.109375" style="1" customWidth="1"/>
    <col min="7925" max="7927" width="14.44140625" style="1" customWidth="1"/>
    <col min="7928" max="7929" width="7.6640625" style="1" customWidth="1"/>
    <col min="7930" max="7930" width="8.77734375" style="1" customWidth="1"/>
    <col min="7931" max="7934" width="7.6640625" style="1" customWidth="1"/>
    <col min="7935" max="7935" width="8.21875" style="1" customWidth="1"/>
    <col min="7936" max="8177" width="13" style="1"/>
    <col min="8178" max="8178" width="7.6640625" style="1" customWidth="1"/>
    <col min="8179" max="8179" width="7.21875" style="1" customWidth="1"/>
    <col min="8180" max="8180" width="7.109375" style="1" customWidth="1"/>
    <col min="8181" max="8183" width="14.44140625" style="1" customWidth="1"/>
    <col min="8184" max="8185" width="7.6640625" style="1" customWidth="1"/>
    <col min="8186" max="8186" width="8.77734375" style="1" customWidth="1"/>
    <col min="8187" max="8190" width="7.6640625" style="1" customWidth="1"/>
    <col min="8191" max="8191" width="8.21875" style="1" customWidth="1"/>
    <col min="8192" max="8433" width="13" style="1"/>
    <col min="8434" max="8434" width="7.6640625" style="1" customWidth="1"/>
    <col min="8435" max="8435" width="7.21875" style="1" customWidth="1"/>
    <col min="8436" max="8436" width="7.109375" style="1" customWidth="1"/>
    <col min="8437" max="8439" width="14.44140625" style="1" customWidth="1"/>
    <col min="8440" max="8441" width="7.6640625" style="1" customWidth="1"/>
    <col min="8442" max="8442" width="8.77734375" style="1" customWidth="1"/>
    <col min="8443" max="8446" width="7.6640625" style="1" customWidth="1"/>
    <col min="8447" max="8447" width="8.21875" style="1" customWidth="1"/>
    <col min="8448" max="8689" width="13" style="1"/>
    <col min="8690" max="8690" width="7.6640625" style="1" customWidth="1"/>
    <col min="8691" max="8691" width="7.21875" style="1" customWidth="1"/>
    <col min="8692" max="8692" width="7.109375" style="1" customWidth="1"/>
    <col min="8693" max="8695" width="14.44140625" style="1" customWidth="1"/>
    <col min="8696" max="8697" width="7.6640625" style="1" customWidth="1"/>
    <col min="8698" max="8698" width="8.77734375" style="1" customWidth="1"/>
    <col min="8699" max="8702" width="7.6640625" style="1" customWidth="1"/>
    <col min="8703" max="8703" width="8.21875" style="1" customWidth="1"/>
    <col min="8704" max="8945" width="13" style="1"/>
    <col min="8946" max="8946" width="7.6640625" style="1" customWidth="1"/>
    <col min="8947" max="8947" width="7.21875" style="1" customWidth="1"/>
    <col min="8948" max="8948" width="7.109375" style="1" customWidth="1"/>
    <col min="8949" max="8951" width="14.44140625" style="1" customWidth="1"/>
    <col min="8952" max="8953" width="7.6640625" style="1" customWidth="1"/>
    <col min="8954" max="8954" width="8.77734375" style="1" customWidth="1"/>
    <col min="8955" max="8958" width="7.6640625" style="1" customWidth="1"/>
    <col min="8959" max="8959" width="8.21875" style="1" customWidth="1"/>
    <col min="8960" max="9201" width="13" style="1"/>
    <col min="9202" max="9202" width="7.6640625" style="1" customWidth="1"/>
    <col min="9203" max="9203" width="7.21875" style="1" customWidth="1"/>
    <col min="9204" max="9204" width="7.109375" style="1" customWidth="1"/>
    <col min="9205" max="9207" width="14.44140625" style="1" customWidth="1"/>
    <col min="9208" max="9209" width="7.6640625" style="1" customWidth="1"/>
    <col min="9210" max="9210" width="8.77734375" style="1" customWidth="1"/>
    <col min="9211" max="9214" width="7.6640625" style="1" customWidth="1"/>
    <col min="9215" max="9215" width="8.21875" style="1" customWidth="1"/>
    <col min="9216" max="9457" width="13" style="1"/>
    <col min="9458" max="9458" width="7.6640625" style="1" customWidth="1"/>
    <col min="9459" max="9459" width="7.21875" style="1" customWidth="1"/>
    <col min="9460" max="9460" width="7.109375" style="1" customWidth="1"/>
    <col min="9461" max="9463" width="14.44140625" style="1" customWidth="1"/>
    <col min="9464" max="9465" width="7.6640625" style="1" customWidth="1"/>
    <col min="9466" max="9466" width="8.77734375" style="1" customWidth="1"/>
    <col min="9467" max="9470" width="7.6640625" style="1" customWidth="1"/>
    <col min="9471" max="9471" width="8.21875" style="1" customWidth="1"/>
    <col min="9472" max="9713" width="13" style="1"/>
    <col min="9714" max="9714" width="7.6640625" style="1" customWidth="1"/>
    <col min="9715" max="9715" width="7.21875" style="1" customWidth="1"/>
    <col min="9716" max="9716" width="7.109375" style="1" customWidth="1"/>
    <col min="9717" max="9719" width="14.44140625" style="1" customWidth="1"/>
    <col min="9720" max="9721" width="7.6640625" style="1" customWidth="1"/>
    <col min="9722" max="9722" width="8.77734375" style="1" customWidth="1"/>
    <col min="9723" max="9726" width="7.6640625" style="1" customWidth="1"/>
    <col min="9727" max="9727" width="8.21875" style="1" customWidth="1"/>
    <col min="9728" max="9969" width="13" style="1"/>
    <col min="9970" max="9970" width="7.6640625" style="1" customWidth="1"/>
    <col min="9971" max="9971" width="7.21875" style="1" customWidth="1"/>
    <col min="9972" max="9972" width="7.109375" style="1" customWidth="1"/>
    <col min="9973" max="9975" width="14.44140625" style="1" customWidth="1"/>
    <col min="9976" max="9977" width="7.6640625" style="1" customWidth="1"/>
    <col min="9978" max="9978" width="8.77734375" style="1" customWidth="1"/>
    <col min="9979" max="9982" width="7.6640625" style="1" customWidth="1"/>
    <col min="9983" max="9983" width="8.21875" style="1" customWidth="1"/>
    <col min="9984" max="10225" width="13" style="1"/>
    <col min="10226" max="10226" width="7.6640625" style="1" customWidth="1"/>
    <col min="10227" max="10227" width="7.21875" style="1" customWidth="1"/>
    <col min="10228" max="10228" width="7.109375" style="1" customWidth="1"/>
    <col min="10229" max="10231" width="14.44140625" style="1" customWidth="1"/>
    <col min="10232" max="10233" width="7.6640625" style="1" customWidth="1"/>
    <col min="10234" max="10234" width="8.77734375" style="1" customWidth="1"/>
    <col min="10235" max="10238" width="7.6640625" style="1" customWidth="1"/>
    <col min="10239" max="10239" width="8.21875" style="1" customWidth="1"/>
    <col min="10240" max="10481" width="13" style="1"/>
    <col min="10482" max="10482" width="7.6640625" style="1" customWidth="1"/>
    <col min="10483" max="10483" width="7.21875" style="1" customWidth="1"/>
    <col min="10484" max="10484" width="7.109375" style="1" customWidth="1"/>
    <col min="10485" max="10487" width="14.44140625" style="1" customWidth="1"/>
    <col min="10488" max="10489" width="7.6640625" style="1" customWidth="1"/>
    <col min="10490" max="10490" width="8.77734375" style="1" customWidth="1"/>
    <col min="10491" max="10494" width="7.6640625" style="1" customWidth="1"/>
    <col min="10495" max="10495" width="8.21875" style="1" customWidth="1"/>
    <col min="10496" max="10737" width="13" style="1"/>
    <col min="10738" max="10738" width="7.6640625" style="1" customWidth="1"/>
    <col min="10739" max="10739" width="7.21875" style="1" customWidth="1"/>
    <col min="10740" max="10740" width="7.109375" style="1" customWidth="1"/>
    <col min="10741" max="10743" width="14.44140625" style="1" customWidth="1"/>
    <col min="10744" max="10745" width="7.6640625" style="1" customWidth="1"/>
    <col min="10746" max="10746" width="8.77734375" style="1" customWidth="1"/>
    <col min="10747" max="10750" width="7.6640625" style="1" customWidth="1"/>
    <col min="10751" max="10751" width="8.21875" style="1" customWidth="1"/>
    <col min="10752" max="10993" width="13" style="1"/>
    <col min="10994" max="10994" width="7.6640625" style="1" customWidth="1"/>
    <col min="10995" max="10995" width="7.21875" style="1" customWidth="1"/>
    <col min="10996" max="10996" width="7.109375" style="1" customWidth="1"/>
    <col min="10997" max="10999" width="14.44140625" style="1" customWidth="1"/>
    <col min="11000" max="11001" width="7.6640625" style="1" customWidth="1"/>
    <col min="11002" max="11002" width="8.77734375" style="1" customWidth="1"/>
    <col min="11003" max="11006" width="7.6640625" style="1" customWidth="1"/>
    <col min="11007" max="11007" width="8.21875" style="1" customWidth="1"/>
    <col min="11008" max="11249" width="13" style="1"/>
    <col min="11250" max="11250" width="7.6640625" style="1" customWidth="1"/>
    <col min="11251" max="11251" width="7.21875" style="1" customWidth="1"/>
    <col min="11252" max="11252" width="7.109375" style="1" customWidth="1"/>
    <col min="11253" max="11255" width="14.44140625" style="1" customWidth="1"/>
    <col min="11256" max="11257" width="7.6640625" style="1" customWidth="1"/>
    <col min="11258" max="11258" width="8.77734375" style="1" customWidth="1"/>
    <col min="11259" max="11262" width="7.6640625" style="1" customWidth="1"/>
    <col min="11263" max="11263" width="8.21875" style="1" customWidth="1"/>
    <col min="11264" max="11505" width="13" style="1"/>
    <col min="11506" max="11506" width="7.6640625" style="1" customWidth="1"/>
    <col min="11507" max="11507" width="7.21875" style="1" customWidth="1"/>
    <col min="11508" max="11508" width="7.109375" style="1" customWidth="1"/>
    <col min="11509" max="11511" width="14.44140625" style="1" customWidth="1"/>
    <col min="11512" max="11513" width="7.6640625" style="1" customWidth="1"/>
    <col min="11514" max="11514" width="8.77734375" style="1" customWidth="1"/>
    <col min="11515" max="11518" width="7.6640625" style="1" customWidth="1"/>
    <col min="11519" max="11519" width="8.21875" style="1" customWidth="1"/>
    <col min="11520" max="11761" width="13" style="1"/>
    <col min="11762" max="11762" width="7.6640625" style="1" customWidth="1"/>
    <col min="11763" max="11763" width="7.21875" style="1" customWidth="1"/>
    <col min="11764" max="11764" width="7.109375" style="1" customWidth="1"/>
    <col min="11765" max="11767" width="14.44140625" style="1" customWidth="1"/>
    <col min="11768" max="11769" width="7.6640625" style="1" customWidth="1"/>
    <col min="11770" max="11770" width="8.77734375" style="1" customWidth="1"/>
    <col min="11771" max="11774" width="7.6640625" style="1" customWidth="1"/>
    <col min="11775" max="11775" width="8.21875" style="1" customWidth="1"/>
    <col min="11776" max="12017" width="13" style="1"/>
    <col min="12018" max="12018" width="7.6640625" style="1" customWidth="1"/>
    <col min="12019" max="12019" width="7.21875" style="1" customWidth="1"/>
    <col min="12020" max="12020" width="7.109375" style="1" customWidth="1"/>
    <col min="12021" max="12023" width="14.44140625" style="1" customWidth="1"/>
    <col min="12024" max="12025" width="7.6640625" style="1" customWidth="1"/>
    <col min="12026" max="12026" width="8.77734375" style="1" customWidth="1"/>
    <col min="12027" max="12030" width="7.6640625" style="1" customWidth="1"/>
    <col min="12031" max="12031" width="8.21875" style="1" customWidth="1"/>
    <col min="12032" max="12273" width="13" style="1"/>
    <col min="12274" max="12274" width="7.6640625" style="1" customWidth="1"/>
    <col min="12275" max="12275" width="7.21875" style="1" customWidth="1"/>
    <col min="12276" max="12276" width="7.109375" style="1" customWidth="1"/>
    <col min="12277" max="12279" width="14.44140625" style="1" customWidth="1"/>
    <col min="12280" max="12281" width="7.6640625" style="1" customWidth="1"/>
    <col min="12282" max="12282" width="8.77734375" style="1" customWidth="1"/>
    <col min="12283" max="12286" width="7.6640625" style="1" customWidth="1"/>
    <col min="12287" max="12287" width="8.21875" style="1" customWidth="1"/>
    <col min="12288" max="12529" width="13" style="1"/>
    <col min="12530" max="12530" width="7.6640625" style="1" customWidth="1"/>
    <col min="12531" max="12531" width="7.21875" style="1" customWidth="1"/>
    <col min="12532" max="12532" width="7.109375" style="1" customWidth="1"/>
    <col min="12533" max="12535" width="14.44140625" style="1" customWidth="1"/>
    <col min="12536" max="12537" width="7.6640625" style="1" customWidth="1"/>
    <col min="12538" max="12538" width="8.77734375" style="1" customWidth="1"/>
    <col min="12539" max="12542" width="7.6640625" style="1" customWidth="1"/>
    <col min="12543" max="12543" width="8.21875" style="1" customWidth="1"/>
    <col min="12544" max="12785" width="13" style="1"/>
    <col min="12786" max="12786" width="7.6640625" style="1" customWidth="1"/>
    <col min="12787" max="12787" width="7.21875" style="1" customWidth="1"/>
    <col min="12788" max="12788" width="7.109375" style="1" customWidth="1"/>
    <col min="12789" max="12791" width="14.44140625" style="1" customWidth="1"/>
    <col min="12792" max="12793" width="7.6640625" style="1" customWidth="1"/>
    <col min="12794" max="12794" width="8.77734375" style="1" customWidth="1"/>
    <col min="12795" max="12798" width="7.6640625" style="1" customWidth="1"/>
    <col min="12799" max="12799" width="8.21875" style="1" customWidth="1"/>
    <col min="12800" max="13041" width="13" style="1"/>
    <col min="13042" max="13042" width="7.6640625" style="1" customWidth="1"/>
    <col min="13043" max="13043" width="7.21875" style="1" customWidth="1"/>
    <col min="13044" max="13044" width="7.109375" style="1" customWidth="1"/>
    <col min="13045" max="13047" width="14.44140625" style="1" customWidth="1"/>
    <col min="13048" max="13049" width="7.6640625" style="1" customWidth="1"/>
    <col min="13050" max="13050" width="8.77734375" style="1" customWidth="1"/>
    <col min="13051" max="13054" width="7.6640625" style="1" customWidth="1"/>
    <col min="13055" max="13055" width="8.21875" style="1" customWidth="1"/>
    <col min="13056" max="13297" width="13" style="1"/>
    <col min="13298" max="13298" width="7.6640625" style="1" customWidth="1"/>
    <col min="13299" max="13299" width="7.21875" style="1" customWidth="1"/>
    <col min="13300" max="13300" width="7.109375" style="1" customWidth="1"/>
    <col min="13301" max="13303" width="14.44140625" style="1" customWidth="1"/>
    <col min="13304" max="13305" width="7.6640625" style="1" customWidth="1"/>
    <col min="13306" max="13306" width="8.77734375" style="1" customWidth="1"/>
    <col min="13307" max="13310" width="7.6640625" style="1" customWidth="1"/>
    <col min="13311" max="13311" width="8.21875" style="1" customWidth="1"/>
    <col min="13312" max="13553" width="13" style="1"/>
    <col min="13554" max="13554" width="7.6640625" style="1" customWidth="1"/>
    <col min="13555" max="13555" width="7.21875" style="1" customWidth="1"/>
    <col min="13556" max="13556" width="7.109375" style="1" customWidth="1"/>
    <col min="13557" max="13559" width="14.44140625" style="1" customWidth="1"/>
    <col min="13560" max="13561" width="7.6640625" style="1" customWidth="1"/>
    <col min="13562" max="13562" width="8.77734375" style="1" customWidth="1"/>
    <col min="13563" max="13566" width="7.6640625" style="1" customWidth="1"/>
    <col min="13567" max="13567" width="8.21875" style="1" customWidth="1"/>
    <col min="13568" max="13809" width="13" style="1"/>
    <col min="13810" max="13810" width="7.6640625" style="1" customWidth="1"/>
    <col min="13811" max="13811" width="7.21875" style="1" customWidth="1"/>
    <col min="13812" max="13812" width="7.109375" style="1" customWidth="1"/>
    <col min="13813" max="13815" width="14.44140625" style="1" customWidth="1"/>
    <col min="13816" max="13817" width="7.6640625" style="1" customWidth="1"/>
    <col min="13818" max="13818" width="8.77734375" style="1" customWidth="1"/>
    <col min="13819" max="13822" width="7.6640625" style="1" customWidth="1"/>
    <col min="13823" max="13823" width="8.21875" style="1" customWidth="1"/>
    <col min="13824" max="14065" width="13" style="1"/>
    <col min="14066" max="14066" width="7.6640625" style="1" customWidth="1"/>
    <col min="14067" max="14067" width="7.21875" style="1" customWidth="1"/>
    <col min="14068" max="14068" width="7.109375" style="1" customWidth="1"/>
    <col min="14069" max="14071" width="14.44140625" style="1" customWidth="1"/>
    <col min="14072" max="14073" width="7.6640625" style="1" customWidth="1"/>
    <col min="14074" max="14074" width="8.77734375" style="1" customWidth="1"/>
    <col min="14075" max="14078" width="7.6640625" style="1" customWidth="1"/>
    <col min="14079" max="14079" width="8.21875" style="1" customWidth="1"/>
    <col min="14080" max="14321" width="13" style="1"/>
    <col min="14322" max="14322" width="7.6640625" style="1" customWidth="1"/>
    <col min="14323" max="14323" width="7.21875" style="1" customWidth="1"/>
    <col min="14324" max="14324" width="7.109375" style="1" customWidth="1"/>
    <col min="14325" max="14327" width="14.44140625" style="1" customWidth="1"/>
    <col min="14328" max="14329" width="7.6640625" style="1" customWidth="1"/>
    <col min="14330" max="14330" width="8.77734375" style="1" customWidth="1"/>
    <col min="14331" max="14334" width="7.6640625" style="1" customWidth="1"/>
    <col min="14335" max="14335" width="8.21875" style="1" customWidth="1"/>
    <col min="14336" max="14577" width="13" style="1"/>
    <col min="14578" max="14578" width="7.6640625" style="1" customWidth="1"/>
    <col min="14579" max="14579" width="7.21875" style="1" customWidth="1"/>
    <col min="14580" max="14580" width="7.109375" style="1" customWidth="1"/>
    <col min="14581" max="14583" width="14.44140625" style="1" customWidth="1"/>
    <col min="14584" max="14585" width="7.6640625" style="1" customWidth="1"/>
    <col min="14586" max="14586" width="8.77734375" style="1" customWidth="1"/>
    <col min="14587" max="14590" width="7.6640625" style="1" customWidth="1"/>
    <col min="14591" max="14591" width="8.21875" style="1" customWidth="1"/>
    <col min="14592" max="14833" width="13" style="1"/>
    <col min="14834" max="14834" width="7.6640625" style="1" customWidth="1"/>
    <col min="14835" max="14835" width="7.21875" style="1" customWidth="1"/>
    <col min="14836" max="14836" width="7.109375" style="1" customWidth="1"/>
    <col min="14837" max="14839" width="14.44140625" style="1" customWidth="1"/>
    <col min="14840" max="14841" width="7.6640625" style="1" customWidth="1"/>
    <col min="14842" max="14842" width="8.77734375" style="1" customWidth="1"/>
    <col min="14843" max="14846" width="7.6640625" style="1" customWidth="1"/>
    <col min="14847" max="14847" width="8.21875" style="1" customWidth="1"/>
    <col min="14848" max="15089" width="13" style="1"/>
    <col min="15090" max="15090" width="7.6640625" style="1" customWidth="1"/>
    <col min="15091" max="15091" width="7.21875" style="1" customWidth="1"/>
    <col min="15092" max="15092" width="7.109375" style="1" customWidth="1"/>
    <col min="15093" max="15095" width="14.44140625" style="1" customWidth="1"/>
    <col min="15096" max="15097" width="7.6640625" style="1" customWidth="1"/>
    <col min="15098" max="15098" width="8.77734375" style="1" customWidth="1"/>
    <col min="15099" max="15102" width="7.6640625" style="1" customWidth="1"/>
    <col min="15103" max="15103" width="8.21875" style="1" customWidth="1"/>
    <col min="15104" max="15345" width="13" style="1"/>
    <col min="15346" max="15346" width="7.6640625" style="1" customWidth="1"/>
    <col min="15347" max="15347" width="7.21875" style="1" customWidth="1"/>
    <col min="15348" max="15348" width="7.109375" style="1" customWidth="1"/>
    <col min="15349" max="15351" width="14.44140625" style="1" customWidth="1"/>
    <col min="15352" max="15353" width="7.6640625" style="1" customWidth="1"/>
    <col min="15354" max="15354" width="8.77734375" style="1" customWidth="1"/>
    <col min="15355" max="15358" width="7.6640625" style="1" customWidth="1"/>
    <col min="15359" max="15359" width="8.21875" style="1" customWidth="1"/>
    <col min="15360" max="15601" width="13" style="1"/>
    <col min="15602" max="15602" width="7.6640625" style="1" customWidth="1"/>
    <col min="15603" max="15603" width="7.21875" style="1" customWidth="1"/>
    <col min="15604" max="15604" width="7.109375" style="1" customWidth="1"/>
    <col min="15605" max="15607" width="14.44140625" style="1" customWidth="1"/>
    <col min="15608" max="15609" width="7.6640625" style="1" customWidth="1"/>
    <col min="15610" max="15610" width="8.77734375" style="1" customWidth="1"/>
    <col min="15611" max="15614" width="7.6640625" style="1" customWidth="1"/>
    <col min="15615" max="15615" width="8.21875" style="1" customWidth="1"/>
    <col min="15616" max="15857" width="13" style="1"/>
    <col min="15858" max="15858" width="7.6640625" style="1" customWidth="1"/>
    <col min="15859" max="15859" width="7.21875" style="1" customWidth="1"/>
    <col min="15860" max="15860" width="7.109375" style="1" customWidth="1"/>
    <col min="15861" max="15863" width="14.44140625" style="1" customWidth="1"/>
    <col min="15864" max="15865" width="7.6640625" style="1" customWidth="1"/>
    <col min="15866" max="15866" width="8.77734375" style="1" customWidth="1"/>
    <col min="15867" max="15870" width="7.6640625" style="1" customWidth="1"/>
    <col min="15871" max="15871" width="8.21875" style="1" customWidth="1"/>
    <col min="15872" max="16113" width="13" style="1"/>
    <col min="16114" max="16114" width="7.6640625" style="1" customWidth="1"/>
    <col min="16115" max="16115" width="7.21875" style="1" customWidth="1"/>
    <col min="16116" max="16116" width="7.109375" style="1" customWidth="1"/>
    <col min="16117" max="16119" width="14.44140625" style="1" customWidth="1"/>
    <col min="16120" max="16121" width="7.6640625" style="1" customWidth="1"/>
    <col min="16122" max="16122" width="8.77734375" style="1" customWidth="1"/>
    <col min="16123" max="16126" width="7.6640625" style="1" customWidth="1"/>
    <col min="16127" max="16127" width="8.21875" style="1" customWidth="1"/>
    <col min="16128" max="16384" width="13" style="1"/>
  </cols>
  <sheetData>
    <row r="1" spans="1:19" ht="16.2" customHeight="1" x14ac:dyDescent="0.2">
      <c r="A1" s="390" t="s">
        <v>235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63"/>
    </row>
    <row r="2" spans="1:19" ht="55.8" customHeight="1" x14ac:dyDescent="0.2">
      <c r="A2" s="390"/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63"/>
      <c r="R2"/>
      <c r="S2"/>
    </row>
    <row r="3" spans="1:19" ht="27" customHeight="1" x14ac:dyDescent="0.3">
      <c r="A3" s="402" t="s">
        <v>201</v>
      </c>
      <c r="B3" s="402"/>
      <c r="C3" s="402"/>
      <c r="D3" s="402"/>
      <c r="E3" s="402"/>
      <c r="F3" s="402"/>
      <c r="G3" s="402"/>
      <c r="H3" s="13"/>
      <c r="I3" s="13"/>
      <c r="J3" s="392" t="s">
        <v>125</v>
      </c>
      <c r="K3" s="392"/>
      <c r="L3" s="392"/>
      <c r="M3" s="392"/>
      <c r="N3" s="27"/>
    </row>
    <row r="4" spans="1:19" ht="27" customHeight="1" x14ac:dyDescent="0.3">
      <c r="A4" s="402"/>
      <c r="B4" s="402"/>
      <c r="C4" s="402"/>
      <c r="D4" s="402"/>
      <c r="E4" s="402"/>
      <c r="F4" s="402"/>
      <c r="G4" s="402"/>
      <c r="H4" s="13"/>
      <c r="I4" s="13"/>
      <c r="J4" s="14"/>
    </row>
    <row r="5" spans="1:19" ht="23.4" customHeight="1" x14ac:dyDescent="0.2">
      <c r="A5" s="396"/>
      <c r="B5" s="396"/>
      <c r="C5" s="396"/>
      <c r="D5" s="396"/>
      <c r="E5" s="396"/>
      <c r="F5" s="396"/>
      <c r="G5" s="396"/>
      <c r="H5" s="15"/>
      <c r="I5" s="15"/>
      <c r="J5" s="16"/>
      <c r="K5" s="16"/>
      <c r="L5" s="16"/>
      <c r="M5" s="16"/>
      <c r="N5" s="16"/>
    </row>
    <row r="6" spans="1:19" ht="23.4" customHeight="1" x14ac:dyDescent="0.2">
      <c r="A6" s="397"/>
      <c r="B6" s="397"/>
      <c r="C6" s="397"/>
      <c r="D6" s="397"/>
      <c r="E6" s="397"/>
      <c r="F6" s="397"/>
      <c r="G6" s="397"/>
      <c r="H6" s="15"/>
      <c r="I6" s="15"/>
      <c r="J6" s="16"/>
      <c r="K6" s="16"/>
      <c r="L6" s="16"/>
      <c r="M6" s="16"/>
      <c r="N6" s="16"/>
    </row>
    <row r="7" spans="1:19" ht="23.4" customHeight="1" x14ac:dyDescent="0.2">
      <c r="A7" s="397"/>
      <c r="B7" s="397"/>
      <c r="C7" s="397"/>
      <c r="D7" s="397"/>
      <c r="E7" s="397"/>
      <c r="F7" s="397"/>
      <c r="G7" s="397"/>
      <c r="H7" s="34"/>
      <c r="I7" s="403" t="s">
        <v>232</v>
      </c>
      <c r="J7" s="403"/>
      <c r="K7" s="403"/>
      <c r="L7" s="16"/>
      <c r="M7" s="16"/>
      <c r="N7" s="16"/>
      <c r="Q7"/>
    </row>
    <row r="8" spans="1:19" ht="19.2" customHeight="1" x14ac:dyDescent="0.2">
      <c r="A8" s="398"/>
      <c r="B8" s="398"/>
      <c r="C8" s="398"/>
      <c r="D8" s="398"/>
      <c r="E8" s="398"/>
      <c r="F8" s="398"/>
      <c r="G8" s="18"/>
      <c r="H8" s="35"/>
      <c r="I8" s="19" t="s">
        <v>204</v>
      </c>
      <c r="J8" s="19"/>
      <c r="K8" s="19"/>
      <c r="L8" s="19"/>
      <c r="M8" s="19"/>
      <c r="N8" s="19"/>
    </row>
    <row r="9" spans="1:19" ht="19.2" customHeight="1" x14ac:dyDescent="0.2">
      <c r="A9" s="3"/>
      <c r="B9" s="3"/>
      <c r="C9" s="399" t="s">
        <v>203</v>
      </c>
      <c r="D9" s="399"/>
      <c r="E9" s="399"/>
      <c r="F9" s="399"/>
      <c r="G9" s="18"/>
      <c r="H9" s="35"/>
      <c r="I9" s="393" t="s">
        <v>205</v>
      </c>
      <c r="J9" s="393"/>
      <c r="K9" s="393"/>
      <c r="L9" s="393"/>
      <c r="M9" s="393"/>
      <c r="N9" s="24"/>
    </row>
    <row r="10" spans="1:19" ht="22.2" customHeight="1" x14ac:dyDescent="0.2">
      <c r="A10" s="20"/>
      <c r="B10" s="20"/>
      <c r="C10" s="399"/>
      <c r="D10" s="399"/>
      <c r="E10" s="399"/>
      <c r="F10" s="399"/>
      <c r="G10" s="21"/>
      <c r="H10" s="36"/>
      <c r="I10" s="394" t="s">
        <v>206</v>
      </c>
      <c r="J10" s="394"/>
      <c r="K10" s="394"/>
      <c r="L10" s="394"/>
      <c r="M10" s="394"/>
      <c r="N10" s="25"/>
    </row>
    <row r="11" spans="1:19" ht="18.75" customHeight="1" x14ac:dyDescent="0.2">
      <c r="A11" s="22"/>
      <c r="B11" s="22"/>
      <c r="C11" s="400">
        <f>J35</f>
        <v>33749584</v>
      </c>
      <c r="D11" s="400"/>
      <c r="E11" s="400"/>
      <c r="F11" s="400"/>
      <c r="G11" s="18"/>
      <c r="H11" s="35"/>
      <c r="I11" s="395" t="s">
        <v>207</v>
      </c>
      <c r="J11" s="395"/>
      <c r="K11" s="395"/>
      <c r="L11" s="395"/>
      <c r="M11" s="395"/>
      <c r="N11" s="19"/>
    </row>
    <row r="12" spans="1:19" ht="18.75" customHeight="1" thickBot="1" x14ac:dyDescent="0.25">
      <c r="A12" s="2"/>
      <c r="B12" s="2"/>
      <c r="C12" s="401"/>
      <c r="D12" s="401"/>
      <c r="E12" s="401"/>
      <c r="F12" s="401"/>
      <c r="G12" s="23"/>
      <c r="H12" s="17"/>
      <c r="I12" s="26"/>
      <c r="J12" s="26"/>
      <c r="K12" s="26"/>
      <c r="L12" s="26"/>
      <c r="M12" s="26"/>
      <c r="N12" s="26"/>
    </row>
    <row r="13" spans="1:19" ht="18.75" customHeight="1" x14ac:dyDescent="0.2">
      <c r="A13" s="4"/>
      <c r="B13" s="4"/>
      <c r="C13" s="4"/>
      <c r="D13" s="4"/>
    </row>
    <row r="15" spans="1:19" s="5" customFormat="1" ht="21" customHeight="1" thickBot="1" x14ac:dyDescent="0.25">
      <c r="A15" s="10"/>
      <c r="B15" s="10"/>
      <c r="C15" s="10"/>
      <c r="D15" s="10"/>
      <c r="I15" s="8"/>
      <c r="L15" s="22"/>
      <c r="M15" s="22"/>
    </row>
    <row r="16" spans="1:19" ht="24.6" customHeight="1" thickBot="1" x14ac:dyDescent="0.25">
      <c r="B16" s="382" t="s">
        <v>230</v>
      </c>
      <c r="C16" s="383"/>
      <c r="D16" s="383"/>
      <c r="E16" s="383"/>
      <c r="F16" s="383"/>
      <c r="G16" s="383"/>
      <c r="H16" s="383"/>
      <c r="I16" s="384"/>
      <c r="J16" s="385" t="s">
        <v>231</v>
      </c>
      <c r="K16" s="383"/>
      <c r="L16" s="386"/>
    </row>
    <row r="17" spans="1:13" ht="24.6" customHeight="1" x14ac:dyDescent="0.2">
      <c r="B17" s="387" t="str">
        <f>A37</f>
        <v>①導線対策</v>
      </c>
      <c r="C17" s="388"/>
      <c r="D17" s="388"/>
      <c r="E17" s="388"/>
      <c r="F17" s="388"/>
      <c r="G17" s="388"/>
      <c r="H17" s="388"/>
      <c r="I17" s="389"/>
      <c r="J17" s="404">
        <f>L79</f>
        <v>7718000</v>
      </c>
      <c r="K17" s="404"/>
      <c r="L17" s="405"/>
      <c r="M17" s="72"/>
    </row>
    <row r="18" spans="1:13" ht="24.6" customHeight="1" x14ac:dyDescent="0.2">
      <c r="B18" s="366" t="str">
        <f>A81</f>
        <v>②水際対策</v>
      </c>
      <c r="C18" s="367"/>
      <c r="D18" s="367"/>
      <c r="E18" s="367"/>
      <c r="F18" s="367"/>
      <c r="G18" s="367"/>
      <c r="H18" s="367"/>
      <c r="I18" s="368"/>
      <c r="J18" s="378">
        <f>L85</f>
        <v>790000</v>
      </c>
      <c r="K18" s="378"/>
      <c r="L18" s="379"/>
      <c r="M18" s="72"/>
    </row>
    <row r="19" spans="1:13" ht="24.6" customHeight="1" x14ac:dyDescent="0.2">
      <c r="B19" s="366" t="str">
        <f>A86</f>
        <v>③進入・立ち止り防止対策</v>
      </c>
      <c r="C19" s="367"/>
      <c r="D19" s="367"/>
      <c r="E19" s="367"/>
      <c r="F19" s="367"/>
      <c r="G19" s="367"/>
      <c r="H19" s="367"/>
      <c r="I19" s="368"/>
      <c r="J19" s="378">
        <f>L98</f>
        <v>1855200</v>
      </c>
      <c r="K19" s="378"/>
      <c r="L19" s="379"/>
      <c r="M19" s="72"/>
    </row>
    <row r="20" spans="1:13" ht="24.6" customHeight="1" x14ac:dyDescent="0.2">
      <c r="B20" s="366" t="str">
        <f>A99</f>
        <v>④市民会館前エリア～ルネ大津前周辺雑踏対策</v>
      </c>
      <c r="C20" s="367"/>
      <c r="D20" s="367"/>
      <c r="E20" s="367"/>
      <c r="F20" s="367"/>
      <c r="G20" s="367"/>
      <c r="H20" s="367"/>
      <c r="I20" s="368"/>
      <c r="J20" s="378">
        <f>L111</f>
        <v>7821000</v>
      </c>
      <c r="K20" s="378"/>
      <c r="L20" s="379"/>
      <c r="M20" s="72"/>
    </row>
    <row r="21" spans="1:13" ht="24.6" customHeight="1" x14ac:dyDescent="0.2">
      <c r="B21" s="366" t="str">
        <f>A113</f>
        <v>⑤出入口対策</v>
      </c>
      <c r="C21" s="367"/>
      <c r="D21" s="367"/>
      <c r="E21" s="367"/>
      <c r="F21" s="367"/>
      <c r="G21" s="367"/>
      <c r="H21" s="367"/>
      <c r="I21" s="368"/>
      <c r="J21" s="378">
        <f>L119</f>
        <v>175000</v>
      </c>
      <c r="K21" s="378"/>
      <c r="L21" s="379"/>
      <c r="M21" s="72"/>
    </row>
    <row r="22" spans="1:13" ht="24.6" customHeight="1" x14ac:dyDescent="0.2">
      <c r="B22" s="366" t="str">
        <f>A120</f>
        <v>⑥照明対策</v>
      </c>
      <c r="C22" s="367"/>
      <c r="D22" s="367"/>
      <c r="E22" s="367"/>
      <c r="F22" s="367"/>
      <c r="G22" s="367"/>
      <c r="H22" s="367"/>
      <c r="I22" s="368"/>
      <c r="J22" s="378">
        <f>L132</f>
        <v>2349000</v>
      </c>
      <c r="K22" s="378"/>
      <c r="L22" s="379"/>
      <c r="M22" s="72"/>
    </row>
    <row r="23" spans="1:13" ht="24.6" customHeight="1" x14ac:dyDescent="0.2">
      <c r="B23" s="366" t="str">
        <f>A133</f>
        <v>⑦広報記録・情報</v>
      </c>
      <c r="C23" s="367"/>
      <c r="D23" s="367"/>
      <c r="E23" s="367"/>
      <c r="F23" s="367"/>
      <c r="G23" s="367"/>
      <c r="H23" s="367"/>
      <c r="I23" s="368"/>
      <c r="J23" s="378">
        <f>L136</f>
        <v>120000</v>
      </c>
      <c r="K23" s="378"/>
      <c r="L23" s="379"/>
      <c r="M23" s="72"/>
    </row>
    <row r="24" spans="1:13" ht="24.6" customHeight="1" x14ac:dyDescent="0.2">
      <c r="B24" s="366" t="str">
        <f>A138</f>
        <v>⑧規制・駐車対策</v>
      </c>
      <c r="C24" s="367"/>
      <c r="D24" s="367"/>
      <c r="E24" s="367"/>
      <c r="F24" s="367"/>
      <c r="G24" s="367"/>
      <c r="H24" s="367"/>
      <c r="I24" s="368"/>
      <c r="J24" s="378">
        <f>L172</f>
        <v>2030000</v>
      </c>
      <c r="K24" s="378"/>
      <c r="L24" s="379"/>
      <c r="M24" s="72"/>
    </row>
    <row r="25" spans="1:13" ht="24.6" customHeight="1" x14ac:dyDescent="0.2">
      <c r="B25" s="366" t="str">
        <f>A174</f>
        <v>⑨案内、警備使用サイン関係</v>
      </c>
      <c r="C25" s="367"/>
      <c r="D25" s="367"/>
      <c r="E25" s="367"/>
      <c r="F25" s="367"/>
      <c r="G25" s="367"/>
      <c r="H25" s="367"/>
      <c r="I25" s="368"/>
      <c r="J25" s="378">
        <f>L197</f>
        <v>825400</v>
      </c>
      <c r="K25" s="378"/>
      <c r="L25" s="379"/>
      <c r="M25" s="72"/>
    </row>
    <row r="26" spans="1:13" ht="24.6" customHeight="1" x14ac:dyDescent="0.2">
      <c r="B26" s="366" t="str">
        <f>A174</f>
        <v>⑨案内、警備使用サイン関係</v>
      </c>
      <c r="C26" s="367"/>
      <c r="D26" s="367"/>
      <c r="E26" s="367"/>
      <c r="F26" s="367"/>
      <c r="G26" s="367"/>
      <c r="H26" s="367"/>
      <c r="I26" s="368"/>
      <c r="J26" s="378">
        <f>L205</f>
        <v>742000</v>
      </c>
      <c r="K26" s="378"/>
      <c r="L26" s="379"/>
      <c r="M26" s="72"/>
    </row>
    <row r="27" spans="1:13" ht="24.6" customHeight="1" x14ac:dyDescent="0.2">
      <c r="B27" s="366" t="str">
        <f>A206</f>
        <v>⑪熱中症対策</v>
      </c>
      <c r="C27" s="367"/>
      <c r="D27" s="367"/>
      <c r="E27" s="367"/>
      <c r="F27" s="367"/>
      <c r="G27" s="367"/>
      <c r="H27" s="367"/>
      <c r="I27" s="368"/>
      <c r="J27" s="378">
        <f>L220</f>
        <v>525200</v>
      </c>
      <c r="K27" s="378"/>
      <c r="L27" s="379"/>
      <c r="M27" s="72"/>
    </row>
    <row r="28" spans="1:13" ht="24.6" customHeight="1" thickBot="1" x14ac:dyDescent="0.25">
      <c r="B28" s="369" t="str">
        <f>A221</f>
        <v>⑫仮設・費仮設機械・設営車両費</v>
      </c>
      <c r="C28" s="370"/>
      <c r="D28" s="370"/>
      <c r="E28" s="370"/>
      <c r="F28" s="370"/>
      <c r="G28" s="370"/>
      <c r="H28" s="370"/>
      <c r="I28" s="371"/>
      <c r="J28" s="380">
        <f>L233</f>
        <v>3140900</v>
      </c>
      <c r="K28" s="380"/>
      <c r="L28" s="381"/>
      <c r="M28" s="72"/>
    </row>
    <row r="29" spans="1:13" ht="24.6" customHeight="1" thickBot="1" x14ac:dyDescent="0.25">
      <c r="A29" s="20"/>
      <c r="B29" s="20"/>
      <c r="C29" s="20"/>
      <c r="D29" s="20"/>
      <c r="E29" s="20"/>
      <c r="F29" s="20"/>
      <c r="G29" s="363" t="s">
        <v>47</v>
      </c>
      <c r="H29" s="364"/>
      <c r="I29" s="365"/>
      <c r="J29" s="360">
        <f>SUM(J17:J28)</f>
        <v>28091700</v>
      </c>
      <c r="K29" s="361"/>
      <c r="L29" s="362"/>
      <c r="M29" s="72"/>
    </row>
    <row r="30" spans="1:13" ht="24.6" customHeight="1" thickBot="1" x14ac:dyDescent="0.25">
      <c r="A30" s="20"/>
      <c r="B30" s="20"/>
      <c r="C30" s="20"/>
      <c r="D30" s="20"/>
      <c r="E30" s="20"/>
      <c r="F30" s="20"/>
      <c r="G30" s="351" t="s">
        <v>209</v>
      </c>
      <c r="H30" s="352"/>
      <c r="I30" s="353"/>
      <c r="J30" s="348">
        <f>J29*0.1</f>
        <v>2809170</v>
      </c>
      <c r="K30" s="349"/>
      <c r="L30" s="350"/>
      <c r="M30" s="20"/>
    </row>
    <row r="31" spans="1:13" ht="24.6" customHeight="1" thickBot="1" x14ac:dyDescent="0.25">
      <c r="A31" s="20"/>
      <c r="B31" s="20"/>
      <c r="C31" s="20"/>
      <c r="D31" s="20"/>
      <c r="E31" s="20"/>
      <c r="F31" s="20"/>
      <c r="G31" s="351" t="s">
        <v>48</v>
      </c>
      <c r="H31" s="352"/>
      <c r="I31" s="353"/>
      <c r="J31" s="348">
        <f>J29+J30</f>
        <v>30900870</v>
      </c>
      <c r="K31" s="349"/>
      <c r="L31" s="350"/>
      <c r="M31" s="72"/>
    </row>
    <row r="32" spans="1:13" ht="24.6" customHeight="1" thickBot="1" x14ac:dyDescent="0.25">
      <c r="A32" s="20"/>
      <c r="B32" s="20"/>
      <c r="C32" s="20"/>
      <c r="D32" s="20"/>
      <c r="E32" s="20"/>
      <c r="F32" s="20"/>
      <c r="G32" s="351" t="s">
        <v>49</v>
      </c>
      <c r="H32" s="352"/>
      <c r="I32" s="353"/>
      <c r="J32" s="345">
        <v>219430</v>
      </c>
      <c r="K32" s="346"/>
      <c r="L32" s="347"/>
      <c r="M32" s="73"/>
    </row>
    <row r="33" spans="1:14" ht="24.6" customHeight="1" thickBot="1" x14ac:dyDescent="0.25">
      <c r="A33" s="20"/>
      <c r="B33" s="20"/>
      <c r="C33" s="20"/>
      <c r="D33" s="20"/>
      <c r="E33" s="20"/>
      <c r="F33" s="20"/>
      <c r="G33" s="351" t="s">
        <v>50</v>
      </c>
      <c r="H33" s="352"/>
      <c r="I33" s="353"/>
      <c r="J33" s="348">
        <f>J31-J32</f>
        <v>30681440</v>
      </c>
      <c r="K33" s="349"/>
      <c r="L33" s="350"/>
      <c r="M33" s="72"/>
    </row>
    <row r="34" spans="1:14" ht="24.6" customHeight="1" thickBot="1" x14ac:dyDescent="0.25">
      <c r="A34" s="20"/>
      <c r="B34" s="20"/>
      <c r="C34" s="20"/>
      <c r="D34" s="20"/>
      <c r="E34" s="20"/>
      <c r="F34" s="20"/>
      <c r="G34" s="351" t="s">
        <v>51</v>
      </c>
      <c r="H34" s="352"/>
      <c r="I34" s="353"/>
      <c r="J34" s="348">
        <f>J33*0.1</f>
        <v>3068144</v>
      </c>
      <c r="K34" s="349"/>
      <c r="L34" s="350"/>
      <c r="M34" s="72"/>
    </row>
    <row r="35" spans="1:14" ht="24.6" customHeight="1" thickBot="1" x14ac:dyDescent="0.25">
      <c r="A35" s="20"/>
      <c r="B35" s="20"/>
      <c r="C35" s="20"/>
      <c r="D35" s="20"/>
      <c r="E35" s="20"/>
      <c r="F35" s="20"/>
      <c r="G35" s="351" t="s">
        <v>52</v>
      </c>
      <c r="H35" s="352"/>
      <c r="I35" s="353"/>
      <c r="J35" s="348">
        <f>SUM(J33:J34)</f>
        <v>33749584</v>
      </c>
      <c r="K35" s="349"/>
      <c r="L35" s="350"/>
      <c r="M35" s="72"/>
      <c r="N35" s="16"/>
    </row>
    <row r="36" spans="1:14" ht="28.2" customHeight="1" x14ac:dyDescent="0.2">
      <c r="A36" s="252" t="s">
        <v>208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</row>
    <row r="37" spans="1:14" s="5" customFormat="1" ht="18.600000000000001" customHeight="1" thickBot="1" x14ac:dyDescent="0.25">
      <c r="A37" s="158" t="s">
        <v>0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</row>
    <row r="38" spans="1:14" s="5" customFormat="1" ht="18.600000000000001" customHeight="1" thickBot="1" x14ac:dyDescent="0.25">
      <c r="A38" s="159" t="s">
        <v>1</v>
      </c>
      <c r="B38" s="138"/>
      <c r="C38" s="160"/>
      <c r="D38" s="160"/>
      <c r="E38" s="160"/>
      <c r="F38" s="160" t="s">
        <v>2</v>
      </c>
      <c r="G38" s="160"/>
      <c r="H38" s="118" t="s">
        <v>3</v>
      </c>
      <c r="I38" s="138"/>
      <c r="J38" s="160" t="s">
        <v>4</v>
      </c>
      <c r="K38" s="160"/>
      <c r="L38" s="160" t="s">
        <v>5</v>
      </c>
      <c r="M38" s="356"/>
    </row>
    <row r="39" spans="1:14" s="5" customFormat="1" ht="18.600000000000001" customHeight="1" thickBot="1" x14ac:dyDescent="0.25">
      <c r="A39" s="357" t="s">
        <v>6</v>
      </c>
      <c r="B39" s="358"/>
      <c r="C39" s="358"/>
      <c r="D39" s="358"/>
      <c r="E39" s="358"/>
      <c r="F39" s="358"/>
      <c r="G39" s="358"/>
      <c r="H39" s="358"/>
      <c r="I39" s="358"/>
      <c r="J39" s="358"/>
      <c r="K39" s="358"/>
      <c r="L39" s="358"/>
      <c r="M39" s="359"/>
    </row>
    <row r="40" spans="1:14" s="5" customFormat="1" ht="18.600000000000001" customHeight="1" x14ac:dyDescent="0.2">
      <c r="A40" s="104" t="s">
        <v>7</v>
      </c>
      <c r="B40" s="105"/>
      <c r="C40" s="105"/>
      <c r="D40" s="105"/>
      <c r="E40" s="106"/>
      <c r="F40" s="107"/>
      <c r="G40" s="108"/>
      <c r="H40" s="39">
        <v>432</v>
      </c>
      <c r="I40" s="40" t="s">
        <v>210</v>
      </c>
      <c r="J40" s="317">
        <v>1600</v>
      </c>
      <c r="K40" s="318"/>
      <c r="L40" s="354">
        <f t="shared" ref="L40:L47" si="0">H40*J40</f>
        <v>691200</v>
      </c>
      <c r="M40" s="355"/>
    </row>
    <row r="41" spans="1:14" s="5" customFormat="1" ht="18.600000000000001" customHeight="1" x14ac:dyDescent="0.2">
      <c r="A41" s="77" t="s">
        <v>8</v>
      </c>
      <c r="B41" s="78"/>
      <c r="C41" s="78"/>
      <c r="D41" s="78"/>
      <c r="E41" s="79"/>
      <c r="F41" s="80"/>
      <c r="G41" s="81"/>
      <c r="H41" s="29">
        <v>96</v>
      </c>
      <c r="I41" s="56" t="s">
        <v>210</v>
      </c>
      <c r="J41" s="123">
        <v>1600</v>
      </c>
      <c r="K41" s="124"/>
      <c r="L41" s="342">
        <f t="shared" si="0"/>
        <v>153600</v>
      </c>
      <c r="M41" s="343"/>
    </row>
    <row r="42" spans="1:14" s="5" customFormat="1" ht="18.600000000000001" customHeight="1" x14ac:dyDescent="0.2">
      <c r="A42" s="77" t="s">
        <v>57</v>
      </c>
      <c r="B42" s="78"/>
      <c r="C42" s="78"/>
      <c r="D42" s="78"/>
      <c r="E42" s="79"/>
      <c r="F42" s="80"/>
      <c r="G42" s="81"/>
      <c r="H42" s="29">
        <v>284</v>
      </c>
      <c r="I42" s="56" t="s">
        <v>210</v>
      </c>
      <c r="J42" s="123">
        <v>1600</v>
      </c>
      <c r="K42" s="124"/>
      <c r="L42" s="342">
        <f t="shared" si="0"/>
        <v>454400</v>
      </c>
      <c r="M42" s="343"/>
    </row>
    <row r="43" spans="1:14" s="5" customFormat="1" ht="18.600000000000001" customHeight="1" x14ac:dyDescent="0.2">
      <c r="A43" s="120" t="s">
        <v>9</v>
      </c>
      <c r="B43" s="121"/>
      <c r="C43" s="121"/>
      <c r="D43" s="121"/>
      <c r="E43" s="122"/>
      <c r="F43" s="80"/>
      <c r="G43" s="81"/>
      <c r="H43" s="30">
        <v>48</v>
      </c>
      <c r="I43" s="56" t="s">
        <v>210</v>
      </c>
      <c r="J43" s="123">
        <v>1600</v>
      </c>
      <c r="K43" s="124"/>
      <c r="L43" s="342">
        <f t="shared" si="0"/>
        <v>76800</v>
      </c>
      <c r="M43" s="343"/>
    </row>
    <row r="44" spans="1:14" s="5" customFormat="1" ht="18.600000000000001" customHeight="1" x14ac:dyDescent="0.2">
      <c r="A44" s="151" t="s">
        <v>126</v>
      </c>
      <c r="B44" s="319"/>
      <c r="C44" s="152"/>
      <c r="D44" s="152"/>
      <c r="E44" s="153"/>
      <c r="F44" s="154"/>
      <c r="G44" s="155"/>
      <c r="H44" s="30">
        <v>160</v>
      </c>
      <c r="I44" s="56" t="s">
        <v>210</v>
      </c>
      <c r="J44" s="123">
        <v>1600</v>
      </c>
      <c r="K44" s="124"/>
      <c r="L44" s="342">
        <f t="shared" si="0"/>
        <v>256000</v>
      </c>
      <c r="M44" s="343"/>
    </row>
    <row r="45" spans="1:14" s="5" customFormat="1" ht="18.600000000000001" customHeight="1" x14ac:dyDescent="0.2">
      <c r="A45" s="120" t="s">
        <v>10</v>
      </c>
      <c r="B45" s="121"/>
      <c r="C45" s="121"/>
      <c r="D45" s="121"/>
      <c r="E45" s="122"/>
      <c r="F45" s="80"/>
      <c r="G45" s="81"/>
      <c r="H45" s="30">
        <v>104</v>
      </c>
      <c r="I45" s="56" t="s">
        <v>210</v>
      </c>
      <c r="J45" s="123">
        <v>1600</v>
      </c>
      <c r="K45" s="124"/>
      <c r="L45" s="342">
        <f t="shared" si="0"/>
        <v>166400</v>
      </c>
      <c r="M45" s="343"/>
    </row>
    <row r="46" spans="1:14" s="5" customFormat="1" ht="18.600000000000001" customHeight="1" x14ac:dyDescent="0.2">
      <c r="A46" s="120" t="s">
        <v>11</v>
      </c>
      <c r="B46" s="121"/>
      <c r="C46" s="121"/>
      <c r="D46" s="121"/>
      <c r="E46" s="122"/>
      <c r="F46" s="80"/>
      <c r="G46" s="81"/>
      <c r="H46" s="30">
        <v>128</v>
      </c>
      <c r="I46" s="56" t="s">
        <v>210</v>
      </c>
      <c r="J46" s="123">
        <v>1600</v>
      </c>
      <c r="K46" s="124"/>
      <c r="L46" s="342">
        <f t="shared" si="0"/>
        <v>204800</v>
      </c>
      <c r="M46" s="343"/>
    </row>
    <row r="47" spans="1:14" s="5" customFormat="1" ht="18.600000000000001" customHeight="1" thickBot="1" x14ac:dyDescent="0.25">
      <c r="A47" s="127" t="s">
        <v>127</v>
      </c>
      <c r="B47" s="128"/>
      <c r="C47" s="128"/>
      <c r="D47" s="128"/>
      <c r="E47" s="129"/>
      <c r="F47" s="130"/>
      <c r="G47" s="131"/>
      <c r="H47" s="33">
        <v>52</v>
      </c>
      <c r="I47" s="43" t="s">
        <v>210</v>
      </c>
      <c r="J47" s="132">
        <v>1600</v>
      </c>
      <c r="K47" s="133"/>
      <c r="L47" s="93">
        <f t="shared" si="0"/>
        <v>83200</v>
      </c>
      <c r="M47" s="94"/>
    </row>
    <row r="48" spans="1:14" s="5" customFormat="1" ht="18.600000000000001" customHeight="1" thickBot="1" x14ac:dyDescent="0.25">
      <c r="A48" s="344" t="s">
        <v>70</v>
      </c>
      <c r="B48" s="325"/>
      <c r="C48" s="325"/>
      <c r="D48" s="325"/>
      <c r="E48" s="325"/>
      <c r="F48" s="325"/>
      <c r="G48" s="326"/>
      <c r="H48" s="38">
        <f>SUM(H40:H47)</f>
        <v>1304</v>
      </c>
      <c r="I48" s="57" t="s">
        <v>210</v>
      </c>
      <c r="J48" s="338"/>
      <c r="K48" s="339"/>
      <c r="L48" s="340">
        <f>SUM(L40:M47)</f>
        <v>2086400</v>
      </c>
      <c r="M48" s="341"/>
    </row>
    <row r="49" spans="1:13" s="5" customFormat="1" ht="18.600000000000001" customHeight="1" thickBot="1" x14ac:dyDescent="0.25">
      <c r="A49" s="333" t="s">
        <v>62</v>
      </c>
      <c r="B49" s="334"/>
      <c r="C49" s="334"/>
      <c r="D49" s="334"/>
      <c r="E49" s="334"/>
      <c r="F49" s="334"/>
      <c r="G49" s="334"/>
      <c r="H49" s="336"/>
      <c r="I49" s="336"/>
      <c r="J49" s="336"/>
      <c r="K49" s="336"/>
      <c r="L49" s="336"/>
      <c r="M49" s="337"/>
    </row>
    <row r="50" spans="1:13" s="5" customFormat="1" ht="18.600000000000001" customHeight="1" x14ac:dyDescent="0.2">
      <c r="A50" s="104" t="s">
        <v>58</v>
      </c>
      <c r="B50" s="105"/>
      <c r="C50" s="105"/>
      <c r="D50" s="105"/>
      <c r="E50" s="106"/>
      <c r="F50" s="107"/>
      <c r="G50" s="108"/>
      <c r="H50" s="39">
        <v>120</v>
      </c>
      <c r="I50" s="40" t="s">
        <v>210</v>
      </c>
      <c r="J50" s="317">
        <v>1400</v>
      </c>
      <c r="K50" s="318"/>
      <c r="L50" s="109">
        <f>H50*J50</f>
        <v>168000</v>
      </c>
      <c r="M50" s="150"/>
    </row>
    <row r="51" spans="1:13" s="5" customFormat="1" ht="18.600000000000001" customHeight="1" x14ac:dyDescent="0.2">
      <c r="A51" s="77" t="s">
        <v>59</v>
      </c>
      <c r="B51" s="78"/>
      <c r="C51" s="78"/>
      <c r="D51" s="78"/>
      <c r="E51" s="79"/>
      <c r="F51" s="80"/>
      <c r="G51" s="81"/>
      <c r="H51" s="29">
        <v>30</v>
      </c>
      <c r="I51" s="56" t="s">
        <v>210</v>
      </c>
      <c r="J51" s="123">
        <v>1400</v>
      </c>
      <c r="K51" s="124"/>
      <c r="L51" s="82">
        <f>H51*J51</f>
        <v>42000</v>
      </c>
      <c r="M51" s="85"/>
    </row>
    <row r="52" spans="1:13" s="5" customFormat="1" ht="18.600000000000001" customHeight="1" x14ac:dyDescent="0.2">
      <c r="A52" s="77" t="s">
        <v>60</v>
      </c>
      <c r="B52" s="78"/>
      <c r="C52" s="78"/>
      <c r="D52" s="78"/>
      <c r="E52" s="79"/>
      <c r="F52" s="80"/>
      <c r="G52" s="81"/>
      <c r="H52" s="29">
        <v>25</v>
      </c>
      <c r="I52" s="56" t="s">
        <v>210</v>
      </c>
      <c r="J52" s="123">
        <v>1400</v>
      </c>
      <c r="K52" s="124"/>
      <c r="L52" s="82">
        <f>H52*J52</f>
        <v>35000</v>
      </c>
      <c r="M52" s="85"/>
    </row>
    <row r="53" spans="1:13" s="5" customFormat="1" ht="18.600000000000001" customHeight="1" x14ac:dyDescent="0.2">
      <c r="A53" s="120" t="s">
        <v>115</v>
      </c>
      <c r="B53" s="121"/>
      <c r="C53" s="121"/>
      <c r="D53" s="121"/>
      <c r="E53" s="122"/>
      <c r="F53" s="80"/>
      <c r="G53" s="81"/>
      <c r="H53" s="30">
        <v>8</v>
      </c>
      <c r="I53" s="56" t="s">
        <v>210</v>
      </c>
      <c r="J53" s="123">
        <v>1600</v>
      </c>
      <c r="K53" s="124"/>
      <c r="L53" s="82">
        <f t="shared" ref="L53:L57" si="1">H53*J53</f>
        <v>12800</v>
      </c>
      <c r="M53" s="85"/>
    </row>
    <row r="54" spans="1:13" s="5" customFormat="1" ht="18.600000000000001" customHeight="1" x14ac:dyDescent="0.2">
      <c r="A54" s="120" t="s">
        <v>116</v>
      </c>
      <c r="B54" s="121"/>
      <c r="C54" s="121"/>
      <c r="D54" s="121"/>
      <c r="E54" s="122"/>
      <c r="F54" s="80"/>
      <c r="G54" s="81"/>
      <c r="H54" s="30">
        <v>6</v>
      </c>
      <c r="I54" s="56" t="s">
        <v>210</v>
      </c>
      <c r="J54" s="123">
        <v>1600</v>
      </c>
      <c r="K54" s="124"/>
      <c r="L54" s="82">
        <f t="shared" si="1"/>
        <v>9600</v>
      </c>
      <c r="M54" s="85"/>
    </row>
    <row r="55" spans="1:13" s="5" customFormat="1" ht="18.600000000000001" customHeight="1" x14ac:dyDescent="0.2">
      <c r="A55" s="120" t="s">
        <v>117</v>
      </c>
      <c r="B55" s="121"/>
      <c r="C55" s="121"/>
      <c r="D55" s="121"/>
      <c r="E55" s="122"/>
      <c r="F55" s="80"/>
      <c r="G55" s="81"/>
      <c r="H55" s="30">
        <v>8</v>
      </c>
      <c r="I55" s="56" t="s">
        <v>210</v>
      </c>
      <c r="J55" s="123">
        <v>1600</v>
      </c>
      <c r="K55" s="124"/>
      <c r="L55" s="82">
        <f t="shared" si="1"/>
        <v>12800</v>
      </c>
      <c r="M55" s="85"/>
    </row>
    <row r="56" spans="1:13" s="5" customFormat="1" ht="18.600000000000001" customHeight="1" x14ac:dyDescent="0.2">
      <c r="A56" s="120" t="s">
        <v>118</v>
      </c>
      <c r="B56" s="121"/>
      <c r="C56" s="121"/>
      <c r="D56" s="121"/>
      <c r="E56" s="122"/>
      <c r="F56" s="80"/>
      <c r="G56" s="81"/>
      <c r="H56" s="30">
        <v>8</v>
      </c>
      <c r="I56" s="56" t="s">
        <v>210</v>
      </c>
      <c r="J56" s="123">
        <v>1600</v>
      </c>
      <c r="K56" s="124"/>
      <c r="L56" s="82">
        <f t="shared" si="1"/>
        <v>12800</v>
      </c>
      <c r="M56" s="85"/>
    </row>
    <row r="57" spans="1:13" s="5" customFormat="1" ht="18.600000000000001" customHeight="1" x14ac:dyDescent="0.2">
      <c r="A57" s="120" t="s">
        <v>119</v>
      </c>
      <c r="B57" s="121"/>
      <c r="C57" s="121"/>
      <c r="D57" s="121"/>
      <c r="E57" s="122"/>
      <c r="F57" s="80"/>
      <c r="G57" s="81"/>
      <c r="H57" s="30">
        <v>6</v>
      </c>
      <c r="I57" s="56" t="s">
        <v>210</v>
      </c>
      <c r="J57" s="123">
        <v>1600</v>
      </c>
      <c r="K57" s="124"/>
      <c r="L57" s="82">
        <f t="shared" si="1"/>
        <v>9600</v>
      </c>
      <c r="M57" s="85"/>
    </row>
    <row r="58" spans="1:13" s="5" customFormat="1" ht="18.600000000000001" customHeight="1" x14ac:dyDescent="0.2">
      <c r="A58" s="120" t="s">
        <v>13</v>
      </c>
      <c r="B58" s="121"/>
      <c r="C58" s="121"/>
      <c r="D58" s="121"/>
      <c r="E58" s="122"/>
      <c r="F58" s="80"/>
      <c r="G58" s="81"/>
      <c r="H58" s="30">
        <v>10</v>
      </c>
      <c r="I58" s="56" t="s">
        <v>210</v>
      </c>
      <c r="J58" s="123">
        <v>1600</v>
      </c>
      <c r="K58" s="124"/>
      <c r="L58" s="82">
        <f>H58*J58</f>
        <v>16000</v>
      </c>
      <c r="M58" s="85"/>
    </row>
    <row r="59" spans="1:13" s="5" customFormat="1" ht="18.600000000000001" customHeight="1" x14ac:dyDescent="0.2">
      <c r="A59" s="120" t="s">
        <v>14</v>
      </c>
      <c r="B59" s="121"/>
      <c r="C59" s="121"/>
      <c r="D59" s="121"/>
      <c r="E59" s="122"/>
      <c r="F59" s="80"/>
      <c r="G59" s="81"/>
      <c r="H59" s="30">
        <v>8</v>
      </c>
      <c r="I59" s="56" t="s">
        <v>210</v>
      </c>
      <c r="J59" s="123">
        <v>1600</v>
      </c>
      <c r="K59" s="124"/>
      <c r="L59" s="82">
        <f>H59*J59</f>
        <v>12800</v>
      </c>
      <c r="M59" s="85"/>
    </row>
    <row r="60" spans="1:13" s="5" customFormat="1" ht="18.600000000000001" customHeight="1" thickBot="1" x14ac:dyDescent="0.25">
      <c r="A60" s="127" t="s">
        <v>120</v>
      </c>
      <c r="B60" s="128"/>
      <c r="C60" s="128"/>
      <c r="D60" s="128"/>
      <c r="E60" s="129"/>
      <c r="F60" s="130"/>
      <c r="G60" s="131"/>
      <c r="H60" s="33">
        <v>14</v>
      </c>
      <c r="I60" s="57" t="s">
        <v>210</v>
      </c>
      <c r="J60" s="132">
        <v>1600</v>
      </c>
      <c r="K60" s="133"/>
      <c r="L60" s="203">
        <f t="shared" ref="L60" si="2">H60*J60</f>
        <v>22400</v>
      </c>
      <c r="M60" s="272"/>
    </row>
    <row r="61" spans="1:13" s="5" customFormat="1" ht="18.600000000000001" customHeight="1" thickBot="1" x14ac:dyDescent="0.25">
      <c r="A61" s="330" t="s">
        <v>71</v>
      </c>
      <c r="B61" s="331"/>
      <c r="C61" s="331"/>
      <c r="D61" s="331"/>
      <c r="E61" s="331"/>
      <c r="F61" s="331"/>
      <c r="G61" s="332"/>
      <c r="H61" s="38">
        <f>SUM(H50:H60)</f>
        <v>243</v>
      </c>
      <c r="I61" s="58" t="s">
        <v>210</v>
      </c>
      <c r="J61" s="327"/>
      <c r="K61" s="328"/>
      <c r="L61" s="329">
        <f>SUM(L50:L60)</f>
        <v>353800</v>
      </c>
      <c r="M61" s="114"/>
    </row>
    <row r="62" spans="1:13" s="5" customFormat="1" ht="18.600000000000001" customHeight="1" thickBot="1" x14ac:dyDescent="0.25">
      <c r="A62" s="333" t="s">
        <v>63</v>
      </c>
      <c r="B62" s="334"/>
      <c r="C62" s="334"/>
      <c r="D62" s="334"/>
      <c r="E62" s="334"/>
      <c r="F62" s="334"/>
      <c r="G62" s="334"/>
      <c r="H62" s="334"/>
      <c r="I62" s="334"/>
      <c r="J62" s="334"/>
      <c r="K62" s="334"/>
      <c r="L62" s="334"/>
      <c r="M62" s="335"/>
    </row>
    <row r="63" spans="1:13" s="5" customFormat="1" ht="18.600000000000001" customHeight="1" x14ac:dyDescent="0.2">
      <c r="A63" s="104" t="s">
        <v>104</v>
      </c>
      <c r="B63" s="105"/>
      <c r="C63" s="105"/>
      <c r="D63" s="105"/>
      <c r="E63" s="106"/>
      <c r="F63" s="107"/>
      <c r="G63" s="108"/>
      <c r="H63" s="39">
        <v>140</v>
      </c>
      <c r="I63" s="40" t="s">
        <v>210</v>
      </c>
      <c r="J63" s="317">
        <v>1200</v>
      </c>
      <c r="K63" s="318"/>
      <c r="L63" s="149">
        <f>H63*J63</f>
        <v>168000</v>
      </c>
      <c r="M63" s="150"/>
    </row>
    <row r="64" spans="1:13" s="5" customFormat="1" ht="18.600000000000001" customHeight="1" x14ac:dyDescent="0.2">
      <c r="A64" s="77" t="s">
        <v>64</v>
      </c>
      <c r="B64" s="78"/>
      <c r="C64" s="78"/>
      <c r="D64" s="78"/>
      <c r="E64" s="79"/>
      <c r="F64" s="80"/>
      <c r="G64" s="81"/>
      <c r="H64" s="29">
        <v>250</v>
      </c>
      <c r="I64" s="41" t="s">
        <v>210</v>
      </c>
      <c r="J64" s="123">
        <v>1200</v>
      </c>
      <c r="K64" s="124"/>
      <c r="L64" s="84">
        <f>H64*J64</f>
        <v>300000</v>
      </c>
      <c r="M64" s="85"/>
    </row>
    <row r="65" spans="1:13" s="5" customFormat="1" ht="18.600000000000001" customHeight="1" x14ac:dyDescent="0.2">
      <c r="A65" s="120" t="s">
        <v>12</v>
      </c>
      <c r="B65" s="121"/>
      <c r="C65" s="121"/>
      <c r="D65" s="121"/>
      <c r="E65" s="122"/>
      <c r="F65" s="80"/>
      <c r="G65" s="81"/>
      <c r="H65" s="30">
        <v>56</v>
      </c>
      <c r="I65" s="41" t="s">
        <v>210</v>
      </c>
      <c r="J65" s="123">
        <v>1600</v>
      </c>
      <c r="K65" s="124"/>
      <c r="L65" s="84">
        <f>H65*J65</f>
        <v>89600</v>
      </c>
      <c r="M65" s="85"/>
    </row>
    <row r="66" spans="1:13" s="5" customFormat="1" ht="18.600000000000001" customHeight="1" thickBot="1" x14ac:dyDescent="0.25">
      <c r="A66" s="127" t="s">
        <v>128</v>
      </c>
      <c r="B66" s="128"/>
      <c r="C66" s="128"/>
      <c r="D66" s="128"/>
      <c r="E66" s="129"/>
      <c r="F66" s="130"/>
      <c r="G66" s="131"/>
      <c r="H66" s="33">
        <v>80</v>
      </c>
      <c r="I66" s="43" t="s">
        <v>210</v>
      </c>
      <c r="J66" s="132">
        <v>1600</v>
      </c>
      <c r="K66" s="133"/>
      <c r="L66" s="271">
        <f>H66*J66</f>
        <v>128000</v>
      </c>
      <c r="M66" s="272"/>
    </row>
    <row r="67" spans="1:13" s="5" customFormat="1" ht="18.600000000000001" customHeight="1" thickBot="1" x14ac:dyDescent="0.25">
      <c r="A67" s="325" t="s">
        <v>72</v>
      </c>
      <c r="B67" s="325"/>
      <c r="C67" s="325"/>
      <c r="D67" s="325"/>
      <c r="E67" s="325"/>
      <c r="F67" s="325"/>
      <c r="G67" s="326"/>
      <c r="H67" s="38">
        <f>SUM(H63:H66)</f>
        <v>526</v>
      </c>
      <c r="I67" s="57" t="s">
        <v>210</v>
      </c>
      <c r="J67" s="320"/>
      <c r="K67" s="321"/>
      <c r="L67" s="74">
        <f>SUM(L63:L66)</f>
        <v>685600</v>
      </c>
      <c r="M67" s="75"/>
    </row>
    <row r="68" spans="1:13" s="5" customFormat="1" ht="18.600000000000001" customHeight="1" thickBot="1" x14ac:dyDescent="0.25">
      <c r="A68" s="323" t="s">
        <v>73</v>
      </c>
      <c r="B68" s="324"/>
      <c r="C68" s="324"/>
      <c r="D68" s="324"/>
      <c r="E68" s="324"/>
      <c r="F68" s="324"/>
      <c r="G68" s="324"/>
      <c r="H68" s="324"/>
      <c r="I68" s="324"/>
      <c r="J68" s="324"/>
      <c r="K68" s="324"/>
      <c r="L68" s="322">
        <f>L48+L61+L67</f>
        <v>3125800</v>
      </c>
      <c r="M68" s="75"/>
    </row>
    <row r="69" spans="1:13" s="5" customFormat="1" ht="18.600000000000001" customHeight="1" x14ac:dyDescent="0.2">
      <c r="A69" s="104" t="s">
        <v>15</v>
      </c>
      <c r="B69" s="105"/>
      <c r="C69" s="105"/>
      <c r="D69" s="105"/>
      <c r="E69" s="106"/>
      <c r="F69" s="107"/>
      <c r="G69" s="108"/>
      <c r="H69" s="39">
        <v>16</v>
      </c>
      <c r="I69" s="40" t="s">
        <v>211</v>
      </c>
      <c r="J69" s="317">
        <v>80000</v>
      </c>
      <c r="K69" s="318"/>
      <c r="L69" s="149">
        <f t="shared" ref="L69:L78" si="3">H69*J69</f>
        <v>1280000</v>
      </c>
      <c r="M69" s="150"/>
    </row>
    <row r="70" spans="1:13" s="5" customFormat="1" ht="18.600000000000001" customHeight="1" x14ac:dyDescent="0.2">
      <c r="A70" s="151" t="s">
        <v>17</v>
      </c>
      <c r="B70" s="319"/>
      <c r="C70" s="152"/>
      <c r="D70" s="152"/>
      <c r="E70" s="153"/>
      <c r="F70" s="154"/>
      <c r="G70" s="155"/>
      <c r="H70" s="30">
        <v>90</v>
      </c>
      <c r="I70" s="41" t="s">
        <v>212</v>
      </c>
      <c r="J70" s="82">
        <v>18000</v>
      </c>
      <c r="K70" s="83"/>
      <c r="L70" s="84">
        <f t="shared" si="3"/>
        <v>1620000</v>
      </c>
      <c r="M70" s="85"/>
    </row>
    <row r="71" spans="1:13" s="5" customFormat="1" ht="37.799999999999997" customHeight="1" x14ac:dyDescent="0.2">
      <c r="A71" s="278" t="s">
        <v>179</v>
      </c>
      <c r="B71" s="316"/>
      <c r="C71" s="279"/>
      <c r="D71" s="279"/>
      <c r="E71" s="280"/>
      <c r="F71" s="154"/>
      <c r="G71" s="155"/>
      <c r="H71" s="30">
        <v>7</v>
      </c>
      <c r="I71" s="41" t="s">
        <v>213</v>
      </c>
      <c r="J71" s="166">
        <v>85000</v>
      </c>
      <c r="K71" s="167"/>
      <c r="L71" s="84">
        <f t="shared" si="3"/>
        <v>595000</v>
      </c>
      <c r="M71" s="85"/>
    </row>
    <row r="72" spans="1:13" s="5" customFormat="1" ht="18.600000000000001" customHeight="1" x14ac:dyDescent="0.2">
      <c r="A72" s="268" t="s">
        <v>180</v>
      </c>
      <c r="B72" s="269"/>
      <c r="C72" s="269"/>
      <c r="D72" s="269"/>
      <c r="E72" s="270"/>
      <c r="F72" s="80"/>
      <c r="G72" s="81"/>
      <c r="H72" s="29">
        <v>7</v>
      </c>
      <c r="I72" s="56" t="s">
        <v>213</v>
      </c>
      <c r="J72" s="82">
        <v>40000</v>
      </c>
      <c r="K72" s="83"/>
      <c r="L72" s="84">
        <f t="shared" si="3"/>
        <v>280000</v>
      </c>
      <c r="M72" s="85"/>
    </row>
    <row r="73" spans="1:13" s="5" customFormat="1" ht="37.200000000000003" customHeight="1" x14ac:dyDescent="0.2">
      <c r="A73" s="313" t="s">
        <v>178</v>
      </c>
      <c r="B73" s="314"/>
      <c r="C73" s="314"/>
      <c r="D73" s="314"/>
      <c r="E73" s="315"/>
      <c r="F73" s="232"/>
      <c r="G73" s="233"/>
      <c r="H73" s="31">
        <v>7</v>
      </c>
      <c r="I73" s="56" t="s">
        <v>213</v>
      </c>
      <c r="J73" s="173">
        <v>50000</v>
      </c>
      <c r="K73" s="174"/>
      <c r="L73" s="84">
        <f t="shared" si="3"/>
        <v>350000</v>
      </c>
      <c r="M73" s="85"/>
    </row>
    <row r="74" spans="1:13" s="5" customFormat="1" ht="18.600000000000001" customHeight="1" x14ac:dyDescent="0.2">
      <c r="A74" s="313" t="s">
        <v>181</v>
      </c>
      <c r="B74" s="314"/>
      <c r="C74" s="314"/>
      <c r="D74" s="314"/>
      <c r="E74" s="315"/>
      <c r="F74" s="232"/>
      <c r="G74" s="233"/>
      <c r="H74" s="31">
        <v>7</v>
      </c>
      <c r="I74" s="56" t="s">
        <v>211</v>
      </c>
      <c r="J74" s="173">
        <v>8400</v>
      </c>
      <c r="K74" s="174"/>
      <c r="L74" s="84">
        <f t="shared" si="3"/>
        <v>58800</v>
      </c>
      <c r="M74" s="85"/>
    </row>
    <row r="75" spans="1:13" s="5" customFormat="1" ht="18.600000000000001" customHeight="1" x14ac:dyDescent="0.2">
      <c r="A75" s="313" t="s">
        <v>133</v>
      </c>
      <c r="B75" s="314"/>
      <c r="C75" s="314"/>
      <c r="D75" s="314"/>
      <c r="E75" s="315"/>
      <c r="F75" s="232"/>
      <c r="G75" s="233"/>
      <c r="H75" s="31">
        <v>1</v>
      </c>
      <c r="I75" s="56" t="s">
        <v>211</v>
      </c>
      <c r="J75" s="173">
        <v>40000</v>
      </c>
      <c r="K75" s="174"/>
      <c r="L75" s="84">
        <f t="shared" si="3"/>
        <v>40000</v>
      </c>
      <c r="M75" s="85"/>
    </row>
    <row r="76" spans="1:13" s="5" customFormat="1" ht="18.600000000000001" customHeight="1" x14ac:dyDescent="0.2">
      <c r="A76" s="268" t="s">
        <v>181</v>
      </c>
      <c r="B76" s="269"/>
      <c r="C76" s="269"/>
      <c r="D76" s="269"/>
      <c r="E76" s="270"/>
      <c r="F76" s="80"/>
      <c r="G76" s="81"/>
      <c r="H76" s="31">
        <v>1</v>
      </c>
      <c r="I76" s="56" t="s">
        <v>211</v>
      </c>
      <c r="J76" s="82">
        <v>8400</v>
      </c>
      <c r="K76" s="83"/>
      <c r="L76" s="84">
        <f t="shared" si="3"/>
        <v>8400</v>
      </c>
      <c r="M76" s="85"/>
    </row>
    <row r="77" spans="1:13" s="5" customFormat="1" ht="18.600000000000001" customHeight="1" x14ac:dyDescent="0.2">
      <c r="A77" s="268" t="s">
        <v>56</v>
      </c>
      <c r="B77" s="269"/>
      <c r="C77" s="269"/>
      <c r="D77" s="269"/>
      <c r="E77" s="270"/>
      <c r="F77" s="80"/>
      <c r="G77" s="81"/>
      <c r="H77" s="12">
        <v>4</v>
      </c>
      <c r="I77" s="41" t="s">
        <v>211</v>
      </c>
      <c r="J77" s="82">
        <v>10000</v>
      </c>
      <c r="K77" s="83"/>
      <c r="L77" s="84">
        <f t="shared" si="3"/>
        <v>40000</v>
      </c>
      <c r="M77" s="85"/>
    </row>
    <row r="78" spans="1:13" s="5" customFormat="1" ht="18.600000000000001" customHeight="1" thickBot="1" x14ac:dyDescent="0.25">
      <c r="A78" s="86"/>
      <c r="B78" s="312"/>
      <c r="C78" s="87"/>
      <c r="D78" s="87"/>
      <c r="E78" s="88"/>
      <c r="F78" s="89"/>
      <c r="G78" s="90"/>
      <c r="H78" s="33">
        <v>4</v>
      </c>
      <c r="I78" s="43" t="s">
        <v>211</v>
      </c>
      <c r="J78" s="91">
        <v>80000</v>
      </c>
      <c r="K78" s="92"/>
      <c r="L78" s="271">
        <f t="shared" si="3"/>
        <v>320000</v>
      </c>
      <c r="M78" s="272"/>
    </row>
    <row r="79" spans="1:13" s="5" customFormat="1" ht="18.600000000000001" customHeight="1" thickBot="1" x14ac:dyDescent="0.25">
      <c r="A79" s="28"/>
      <c r="B79" s="28"/>
      <c r="C79" s="28"/>
      <c r="D79" s="28"/>
      <c r="E79" s="28"/>
      <c r="F79" s="28"/>
      <c r="G79" s="28"/>
      <c r="H79" s="28"/>
      <c r="I79" s="59"/>
      <c r="J79" s="162" t="s">
        <v>214</v>
      </c>
      <c r="K79" s="163"/>
      <c r="L79" s="156">
        <f>SUM(L68:M78)</f>
        <v>7718000</v>
      </c>
      <c r="M79" s="157"/>
    </row>
    <row r="80" spans="1:13" s="5" customFormat="1" ht="27.6" customHeight="1" x14ac:dyDescent="0.2">
      <c r="A80" s="391" t="s">
        <v>225</v>
      </c>
      <c r="B80" s="391"/>
      <c r="C80" s="391"/>
      <c r="D80" s="391"/>
      <c r="E80" s="391"/>
      <c r="F80" s="391"/>
      <c r="G80" s="391"/>
      <c r="H80" s="391"/>
      <c r="I80" s="391"/>
      <c r="J80" s="391"/>
      <c r="K80" s="391"/>
      <c r="L80" s="391"/>
      <c r="M80" s="391"/>
    </row>
    <row r="81" spans="1:13" s="5" customFormat="1" ht="27" customHeight="1" thickBot="1" x14ac:dyDescent="0.25">
      <c r="A81" s="158" t="s">
        <v>18</v>
      </c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</row>
    <row r="82" spans="1:13" s="5" customFormat="1" ht="27" customHeight="1" thickBot="1" x14ac:dyDescent="0.25">
      <c r="A82" s="159" t="s">
        <v>1</v>
      </c>
      <c r="B82" s="138"/>
      <c r="C82" s="160"/>
      <c r="D82" s="160"/>
      <c r="E82" s="160"/>
      <c r="F82" s="160" t="s">
        <v>2</v>
      </c>
      <c r="G82" s="160"/>
      <c r="H82" s="118" t="s">
        <v>3</v>
      </c>
      <c r="I82" s="138"/>
      <c r="J82" s="160" t="s">
        <v>4</v>
      </c>
      <c r="K82" s="160"/>
      <c r="L82" s="118" t="s">
        <v>5</v>
      </c>
      <c r="M82" s="119"/>
    </row>
    <row r="83" spans="1:13" s="5" customFormat="1" ht="27" customHeight="1" x14ac:dyDescent="0.2">
      <c r="A83" s="104" t="s">
        <v>19</v>
      </c>
      <c r="B83" s="105"/>
      <c r="C83" s="105"/>
      <c r="D83" s="105"/>
      <c r="E83" s="106"/>
      <c r="F83" s="145" t="s">
        <v>20</v>
      </c>
      <c r="G83" s="146"/>
      <c r="H83" s="42">
        <v>2100</v>
      </c>
      <c r="I83" s="60"/>
      <c r="J83" s="147">
        <v>300</v>
      </c>
      <c r="K83" s="148"/>
      <c r="L83" s="149">
        <f>H83*J83</f>
        <v>630000</v>
      </c>
      <c r="M83" s="150"/>
    </row>
    <row r="84" spans="1:13" s="5" customFormat="1" ht="27" customHeight="1" thickBot="1" x14ac:dyDescent="0.25">
      <c r="A84" s="86" t="s">
        <v>21</v>
      </c>
      <c r="B84" s="312"/>
      <c r="C84" s="87"/>
      <c r="D84" s="87"/>
      <c r="E84" s="88"/>
      <c r="F84" s="89"/>
      <c r="G84" s="90"/>
      <c r="H84" s="33">
        <v>2</v>
      </c>
      <c r="I84" s="43" t="s">
        <v>211</v>
      </c>
      <c r="J84" s="203">
        <v>80000</v>
      </c>
      <c r="K84" s="204"/>
      <c r="L84" s="271">
        <f>H84*J84</f>
        <v>160000</v>
      </c>
      <c r="M84" s="272"/>
    </row>
    <row r="85" spans="1:13" s="5" customFormat="1" ht="27" customHeight="1" thickBot="1" x14ac:dyDescent="0.25">
      <c r="A85" s="28"/>
      <c r="B85" s="28"/>
      <c r="C85" s="28"/>
      <c r="D85" s="28"/>
      <c r="E85" s="28"/>
      <c r="F85" s="28"/>
      <c r="G85" s="28"/>
      <c r="H85" s="28"/>
      <c r="I85" s="59"/>
      <c r="J85" s="162" t="s">
        <v>214</v>
      </c>
      <c r="K85" s="163"/>
      <c r="L85" s="156">
        <f>SUM(L83:M84)</f>
        <v>790000</v>
      </c>
      <c r="M85" s="157"/>
    </row>
    <row r="86" spans="1:13" s="5" customFormat="1" ht="27" customHeight="1" thickBot="1" x14ac:dyDescent="0.25">
      <c r="A86" s="375" t="s">
        <v>22</v>
      </c>
      <c r="B86" s="375"/>
      <c r="C86" s="375"/>
      <c r="D86" s="375"/>
      <c r="E86" s="375"/>
      <c r="F86" s="375"/>
      <c r="G86" s="375"/>
      <c r="H86" s="375"/>
      <c r="I86" s="375"/>
      <c r="J86" s="375"/>
      <c r="K86" s="375"/>
      <c r="L86" s="375"/>
      <c r="M86" s="375"/>
    </row>
    <row r="87" spans="1:13" s="5" customFormat="1" ht="27" customHeight="1" thickBot="1" x14ac:dyDescent="0.25">
      <c r="A87" s="160" t="s">
        <v>1</v>
      </c>
      <c r="B87" s="160"/>
      <c r="C87" s="160"/>
      <c r="D87" s="160"/>
      <c r="E87" s="160"/>
      <c r="F87" s="160" t="s">
        <v>2</v>
      </c>
      <c r="G87" s="160"/>
      <c r="H87" s="118" t="s">
        <v>3</v>
      </c>
      <c r="I87" s="138"/>
      <c r="J87" s="160" t="s">
        <v>4</v>
      </c>
      <c r="K87" s="160"/>
      <c r="L87" s="161" t="s">
        <v>5</v>
      </c>
      <c r="M87" s="119"/>
    </row>
    <row r="88" spans="1:13" s="5" customFormat="1" ht="27" customHeight="1" x14ac:dyDescent="0.2">
      <c r="A88" s="193" t="s">
        <v>103</v>
      </c>
      <c r="B88" s="193"/>
      <c r="C88" s="193"/>
      <c r="D88" s="193"/>
      <c r="E88" s="194"/>
      <c r="F88" s="171"/>
      <c r="G88" s="172"/>
      <c r="H88" s="44">
        <v>120</v>
      </c>
      <c r="I88" s="56" t="s">
        <v>215</v>
      </c>
      <c r="J88" s="215">
        <v>2200</v>
      </c>
      <c r="K88" s="216"/>
      <c r="L88" s="149">
        <f>H88*J88</f>
        <v>264000</v>
      </c>
      <c r="M88" s="150"/>
    </row>
    <row r="89" spans="1:13" s="5" customFormat="1" ht="27" customHeight="1" x14ac:dyDescent="0.2">
      <c r="A89" s="310" t="s">
        <v>23</v>
      </c>
      <c r="B89" s="78"/>
      <c r="C89" s="78"/>
      <c r="D89" s="78"/>
      <c r="E89" s="79"/>
      <c r="F89" s="80" t="s">
        <v>233</v>
      </c>
      <c r="G89" s="81"/>
      <c r="H89" s="46">
        <v>1</v>
      </c>
      <c r="I89" s="41" t="s">
        <v>213</v>
      </c>
      <c r="J89" s="376">
        <v>600000</v>
      </c>
      <c r="K89" s="377"/>
      <c r="L89" s="84">
        <v>600000</v>
      </c>
      <c r="M89" s="85"/>
    </row>
    <row r="90" spans="1:13" s="5" customFormat="1" ht="27" customHeight="1" x14ac:dyDescent="0.2">
      <c r="A90" s="310" t="s">
        <v>65</v>
      </c>
      <c r="B90" s="78"/>
      <c r="C90" s="78"/>
      <c r="D90" s="78"/>
      <c r="E90" s="79"/>
      <c r="F90" s="80" t="s">
        <v>234</v>
      </c>
      <c r="G90" s="81"/>
      <c r="H90" s="47">
        <v>1</v>
      </c>
      <c r="I90" s="61" t="s">
        <v>216</v>
      </c>
      <c r="J90" s="376">
        <v>80000</v>
      </c>
      <c r="K90" s="377"/>
      <c r="L90" s="84">
        <v>80000</v>
      </c>
      <c r="M90" s="85"/>
    </row>
    <row r="91" spans="1:13" s="5" customFormat="1" ht="27" customHeight="1" x14ac:dyDescent="0.2">
      <c r="A91" s="310" t="s">
        <v>24</v>
      </c>
      <c r="B91" s="78"/>
      <c r="C91" s="78"/>
      <c r="D91" s="78"/>
      <c r="E91" s="79"/>
      <c r="F91" s="80" t="s">
        <v>25</v>
      </c>
      <c r="G91" s="81"/>
      <c r="H91" s="45">
        <v>20</v>
      </c>
      <c r="I91" s="41" t="s">
        <v>210</v>
      </c>
      <c r="J91" s="376">
        <v>2000</v>
      </c>
      <c r="K91" s="377"/>
      <c r="L91" s="84">
        <f t="shared" ref="L91:L96" si="4">H91*J91</f>
        <v>40000</v>
      </c>
      <c r="M91" s="85"/>
    </row>
    <row r="92" spans="1:13" s="5" customFormat="1" ht="27" customHeight="1" x14ac:dyDescent="0.2">
      <c r="A92" s="310" t="s">
        <v>26</v>
      </c>
      <c r="B92" s="78"/>
      <c r="C92" s="78"/>
      <c r="D92" s="78"/>
      <c r="E92" s="79"/>
      <c r="F92" s="80" t="s">
        <v>27</v>
      </c>
      <c r="G92" s="81"/>
      <c r="H92" s="46">
        <v>2</v>
      </c>
      <c r="I92" s="41" t="s">
        <v>216</v>
      </c>
      <c r="J92" s="82">
        <v>30000</v>
      </c>
      <c r="K92" s="83"/>
      <c r="L92" s="84">
        <f t="shared" si="4"/>
        <v>60000</v>
      </c>
      <c r="M92" s="85"/>
    </row>
    <row r="93" spans="1:13" s="5" customFormat="1" ht="27" customHeight="1" x14ac:dyDescent="0.2">
      <c r="A93" s="310" t="s">
        <v>28</v>
      </c>
      <c r="B93" s="78"/>
      <c r="C93" s="78"/>
      <c r="D93" s="78"/>
      <c r="E93" s="79"/>
      <c r="F93" s="80" t="s">
        <v>29</v>
      </c>
      <c r="G93" s="81"/>
      <c r="H93" s="47">
        <v>200</v>
      </c>
      <c r="I93" s="61" t="s">
        <v>210</v>
      </c>
      <c r="J93" s="82">
        <v>1200</v>
      </c>
      <c r="K93" s="83"/>
      <c r="L93" s="84">
        <f t="shared" si="4"/>
        <v>240000</v>
      </c>
      <c r="M93" s="85"/>
    </row>
    <row r="94" spans="1:13" s="5" customFormat="1" ht="27" customHeight="1" x14ac:dyDescent="0.2">
      <c r="A94" s="310" t="s">
        <v>53</v>
      </c>
      <c r="B94" s="78"/>
      <c r="C94" s="78"/>
      <c r="D94" s="78"/>
      <c r="E94" s="79"/>
      <c r="F94" s="80" t="s">
        <v>54</v>
      </c>
      <c r="G94" s="81"/>
      <c r="H94" s="46">
        <v>94</v>
      </c>
      <c r="I94" s="61" t="s">
        <v>210</v>
      </c>
      <c r="J94" s="82">
        <v>1800</v>
      </c>
      <c r="K94" s="83"/>
      <c r="L94" s="84">
        <f t="shared" si="4"/>
        <v>169200</v>
      </c>
      <c r="M94" s="85"/>
    </row>
    <row r="95" spans="1:13" s="5" customFormat="1" ht="27" customHeight="1" x14ac:dyDescent="0.2">
      <c r="A95" s="310" t="s">
        <v>68</v>
      </c>
      <c r="B95" s="78"/>
      <c r="C95" s="78"/>
      <c r="D95" s="78"/>
      <c r="E95" s="79"/>
      <c r="F95" s="80"/>
      <c r="G95" s="81"/>
      <c r="H95" s="44">
        <v>60</v>
      </c>
      <c r="I95" s="61" t="s">
        <v>210</v>
      </c>
      <c r="J95" s="123">
        <v>1200</v>
      </c>
      <c r="K95" s="124"/>
      <c r="L95" s="84">
        <f t="shared" si="4"/>
        <v>72000</v>
      </c>
      <c r="M95" s="85"/>
    </row>
    <row r="96" spans="1:13" s="5" customFormat="1" ht="27" customHeight="1" x14ac:dyDescent="0.2">
      <c r="A96" s="310" t="s">
        <v>67</v>
      </c>
      <c r="B96" s="78"/>
      <c r="C96" s="78"/>
      <c r="D96" s="78"/>
      <c r="E96" s="79"/>
      <c r="F96" s="80"/>
      <c r="G96" s="81"/>
      <c r="H96" s="46">
        <v>10</v>
      </c>
      <c r="I96" s="61" t="s">
        <v>210</v>
      </c>
      <c r="J96" s="123">
        <v>1000</v>
      </c>
      <c r="K96" s="124"/>
      <c r="L96" s="84">
        <f t="shared" si="4"/>
        <v>10000</v>
      </c>
      <c r="M96" s="85"/>
    </row>
    <row r="97" spans="1:13" s="5" customFormat="1" ht="27" customHeight="1" thickBot="1" x14ac:dyDescent="0.25">
      <c r="A97" s="311" t="s">
        <v>15</v>
      </c>
      <c r="B97" s="301"/>
      <c r="C97" s="301"/>
      <c r="D97" s="301"/>
      <c r="E97" s="302"/>
      <c r="F97" s="130" t="s">
        <v>16</v>
      </c>
      <c r="G97" s="131"/>
      <c r="H97" s="48">
        <v>4</v>
      </c>
      <c r="I97" s="43" t="s">
        <v>211</v>
      </c>
      <c r="J97" s="203">
        <v>80000</v>
      </c>
      <c r="K97" s="204"/>
      <c r="L97" s="271">
        <f>H97*J97</f>
        <v>320000</v>
      </c>
      <c r="M97" s="272"/>
    </row>
    <row r="98" spans="1:13" s="5" customFormat="1" ht="27" customHeight="1" thickBot="1" x14ac:dyDescent="0.25">
      <c r="A98" s="28"/>
      <c r="B98" s="28"/>
      <c r="C98" s="28"/>
      <c r="D98" s="28"/>
      <c r="E98" s="28"/>
      <c r="F98" s="28"/>
      <c r="G98" s="28"/>
      <c r="H98" s="28"/>
      <c r="I98" s="59"/>
      <c r="J98" s="162" t="s">
        <v>214</v>
      </c>
      <c r="K98" s="163"/>
      <c r="L98" s="156">
        <f>SUM(L88:M97)</f>
        <v>1855200</v>
      </c>
      <c r="M98" s="157"/>
    </row>
    <row r="99" spans="1:13" s="5" customFormat="1" ht="27" customHeight="1" thickBot="1" x14ac:dyDescent="0.25">
      <c r="A99" s="158" t="s">
        <v>129</v>
      </c>
      <c r="B99" s="158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</row>
    <row r="100" spans="1:13" s="5" customFormat="1" ht="27" customHeight="1" thickBot="1" x14ac:dyDescent="0.25">
      <c r="A100" s="159" t="s">
        <v>1</v>
      </c>
      <c r="B100" s="138"/>
      <c r="C100" s="160"/>
      <c r="D100" s="160"/>
      <c r="E100" s="160"/>
      <c r="F100" s="160" t="s">
        <v>2</v>
      </c>
      <c r="G100" s="160"/>
      <c r="H100" s="118" t="s">
        <v>3</v>
      </c>
      <c r="I100" s="138"/>
      <c r="J100" s="160" t="s">
        <v>4</v>
      </c>
      <c r="K100" s="160"/>
      <c r="L100" s="161" t="s">
        <v>5</v>
      </c>
      <c r="M100" s="119"/>
    </row>
    <row r="101" spans="1:13" s="5" customFormat="1" ht="27" customHeight="1" x14ac:dyDescent="0.2">
      <c r="A101" s="303" t="s">
        <v>130</v>
      </c>
      <c r="B101" s="304"/>
      <c r="C101" s="305"/>
      <c r="D101" s="305"/>
      <c r="E101" s="306"/>
      <c r="F101" s="171" t="s">
        <v>30</v>
      </c>
      <c r="G101" s="172"/>
      <c r="H101" s="44">
        <v>470</v>
      </c>
      <c r="I101" s="56" t="s">
        <v>210</v>
      </c>
      <c r="J101" s="215">
        <v>3500</v>
      </c>
      <c r="K101" s="216"/>
      <c r="L101" s="149">
        <f t="shared" ref="L101:L110" si="5">H101*J101</f>
        <v>1645000</v>
      </c>
      <c r="M101" s="150"/>
    </row>
    <row r="102" spans="1:13" s="5" customFormat="1" ht="27" customHeight="1" x14ac:dyDescent="0.2">
      <c r="A102" s="77" t="s">
        <v>31</v>
      </c>
      <c r="B102" s="78"/>
      <c r="C102" s="78"/>
      <c r="D102" s="78"/>
      <c r="E102" s="79"/>
      <c r="F102" s="307" t="s">
        <v>32</v>
      </c>
      <c r="G102" s="308"/>
      <c r="H102" s="44">
        <v>470</v>
      </c>
      <c r="I102" s="56" t="s">
        <v>210</v>
      </c>
      <c r="J102" s="82">
        <v>2200</v>
      </c>
      <c r="K102" s="83"/>
      <c r="L102" s="84">
        <f t="shared" si="5"/>
        <v>1034000</v>
      </c>
      <c r="M102" s="85"/>
    </row>
    <row r="103" spans="1:13" s="5" customFormat="1" ht="27" customHeight="1" x14ac:dyDescent="0.2">
      <c r="A103" s="77" t="s">
        <v>100</v>
      </c>
      <c r="B103" s="78"/>
      <c r="C103" s="78"/>
      <c r="D103" s="78"/>
      <c r="E103" s="79"/>
      <c r="F103" s="171" t="s">
        <v>30</v>
      </c>
      <c r="G103" s="172"/>
      <c r="H103" s="44">
        <v>60</v>
      </c>
      <c r="I103" s="56" t="s">
        <v>210</v>
      </c>
      <c r="J103" s="215">
        <v>3500</v>
      </c>
      <c r="K103" s="216"/>
      <c r="L103" s="84">
        <f t="shared" si="5"/>
        <v>210000</v>
      </c>
      <c r="M103" s="85"/>
    </row>
    <row r="104" spans="1:13" s="5" customFormat="1" ht="27" customHeight="1" x14ac:dyDescent="0.2">
      <c r="A104" s="77" t="s">
        <v>101</v>
      </c>
      <c r="B104" s="78"/>
      <c r="C104" s="78"/>
      <c r="D104" s="78"/>
      <c r="E104" s="79"/>
      <c r="F104" s="307" t="s">
        <v>32</v>
      </c>
      <c r="G104" s="308"/>
      <c r="H104" s="44">
        <v>60</v>
      </c>
      <c r="I104" s="56" t="s">
        <v>210</v>
      </c>
      <c r="J104" s="82">
        <v>2200</v>
      </c>
      <c r="K104" s="83"/>
      <c r="L104" s="84">
        <f t="shared" si="5"/>
        <v>132000</v>
      </c>
      <c r="M104" s="85"/>
    </row>
    <row r="105" spans="1:13" s="5" customFormat="1" ht="27" customHeight="1" x14ac:dyDescent="0.2">
      <c r="A105" s="77" t="s">
        <v>189</v>
      </c>
      <c r="B105" s="78"/>
      <c r="C105" s="78"/>
      <c r="D105" s="78"/>
      <c r="E105" s="79"/>
      <c r="F105" s="171" t="s">
        <v>30</v>
      </c>
      <c r="G105" s="172"/>
      <c r="H105" s="44">
        <v>240</v>
      </c>
      <c r="I105" s="56" t="s">
        <v>210</v>
      </c>
      <c r="J105" s="82">
        <v>2700</v>
      </c>
      <c r="K105" s="83"/>
      <c r="L105" s="84">
        <f t="shared" si="5"/>
        <v>648000</v>
      </c>
      <c r="M105" s="85"/>
    </row>
    <row r="106" spans="1:13" s="5" customFormat="1" ht="27" customHeight="1" x14ac:dyDescent="0.2">
      <c r="A106" s="77" t="s">
        <v>187</v>
      </c>
      <c r="B106" s="78"/>
      <c r="C106" s="78"/>
      <c r="D106" s="78"/>
      <c r="E106" s="79"/>
      <c r="F106" s="80" t="s">
        <v>102</v>
      </c>
      <c r="G106" s="81"/>
      <c r="H106" s="44">
        <v>60</v>
      </c>
      <c r="I106" s="56" t="s">
        <v>210</v>
      </c>
      <c r="J106" s="82">
        <v>2700</v>
      </c>
      <c r="K106" s="83"/>
      <c r="L106" s="84">
        <f t="shared" si="5"/>
        <v>162000</v>
      </c>
      <c r="M106" s="85"/>
    </row>
    <row r="107" spans="1:13" s="5" customFormat="1" ht="27" customHeight="1" x14ac:dyDescent="0.2">
      <c r="A107" s="77" t="s">
        <v>188</v>
      </c>
      <c r="B107" s="78"/>
      <c r="C107" s="78"/>
      <c r="D107" s="78"/>
      <c r="E107" s="79"/>
      <c r="F107" s="80" t="s">
        <v>121</v>
      </c>
      <c r="G107" s="81"/>
      <c r="H107" s="44">
        <v>500</v>
      </c>
      <c r="I107" s="56" t="s">
        <v>210</v>
      </c>
      <c r="J107" s="82">
        <v>3500</v>
      </c>
      <c r="K107" s="83"/>
      <c r="L107" s="84">
        <f t="shared" si="5"/>
        <v>1750000</v>
      </c>
      <c r="M107" s="85"/>
    </row>
    <row r="108" spans="1:13" s="5" customFormat="1" ht="27" customHeight="1" x14ac:dyDescent="0.2">
      <c r="A108" s="77" t="s">
        <v>122</v>
      </c>
      <c r="B108" s="78"/>
      <c r="C108" s="78"/>
      <c r="D108" s="78"/>
      <c r="E108" s="79"/>
      <c r="F108" s="307" t="s">
        <v>32</v>
      </c>
      <c r="G108" s="308"/>
      <c r="H108" s="44">
        <v>500</v>
      </c>
      <c r="I108" s="56" t="s">
        <v>210</v>
      </c>
      <c r="J108" s="82">
        <v>2200</v>
      </c>
      <c r="K108" s="83"/>
      <c r="L108" s="84">
        <f t="shared" si="5"/>
        <v>1100000</v>
      </c>
      <c r="M108" s="85"/>
    </row>
    <row r="109" spans="1:13" s="5" customFormat="1" ht="27" customHeight="1" x14ac:dyDescent="0.2">
      <c r="A109" s="77"/>
      <c r="B109" s="78"/>
      <c r="C109" s="78"/>
      <c r="D109" s="78"/>
      <c r="E109" s="79"/>
      <c r="F109" s="80"/>
      <c r="G109" s="81"/>
      <c r="H109" s="44"/>
      <c r="I109" s="56"/>
      <c r="J109" s="82"/>
      <c r="K109" s="83"/>
      <c r="L109" s="84"/>
      <c r="M109" s="85"/>
    </row>
    <row r="110" spans="1:13" s="5" customFormat="1" ht="27" customHeight="1" thickBot="1" x14ac:dyDescent="0.25">
      <c r="A110" s="300" t="s">
        <v>15</v>
      </c>
      <c r="B110" s="301"/>
      <c r="C110" s="301"/>
      <c r="D110" s="301"/>
      <c r="E110" s="302"/>
      <c r="F110" s="130" t="s">
        <v>33</v>
      </c>
      <c r="G110" s="131"/>
      <c r="H110" s="49">
        <v>12</v>
      </c>
      <c r="I110" s="43" t="s">
        <v>211</v>
      </c>
      <c r="J110" s="203">
        <v>95000</v>
      </c>
      <c r="K110" s="204"/>
      <c r="L110" s="271">
        <f t="shared" si="5"/>
        <v>1140000</v>
      </c>
      <c r="M110" s="272"/>
    </row>
    <row r="111" spans="1:13" s="5" customFormat="1" ht="27" customHeight="1" thickBot="1" x14ac:dyDescent="0.25">
      <c r="A111" s="28"/>
      <c r="B111" s="28"/>
      <c r="C111" s="28"/>
      <c r="D111" s="28"/>
      <c r="E111" s="28"/>
      <c r="F111" s="28"/>
      <c r="G111" s="28"/>
      <c r="H111" s="28"/>
      <c r="I111" s="59"/>
      <c r="J111" s="162" t="s">
        <v>214</v>
      </c>
      <c r="K111" s="163"/>
      <c r="L111" s="309">
        <f>SUM(L101:M110)</f>
        <v>7821000</v>
      </c>
      <c r="M111" s="157"/>
    </row>
    <row r="112" spans="1:13" s="5" customFormat="1" ht="28.2" customHeight="1" x14ac:dyDescent="0.2">
      <c r="A112" s="252" t="s">
        <v>220</v>
      </c>
      <c r="B112" s="252"/>
      <c r="C112" s="252"/>
      <c r="D112" s="252"/>
      <c r="E112" s="252"/>
      <c r="F112" s="252"/>
      <c r="G112" s="252"/>
      <c r="H112" s="252"/>
      <c r="I112" s="252"/>
      <c r="J112" s="252"/>
      <c r="K112" s="252"/>
      <c r="L112" s="252"/>
      <c r="M112" s="252"/>
    </row>
    <row r="113" spans="1:13" s="5" customFormat="1" ht="34.200000000000003" customHeight="1" thickBot="1" x14ac:dyDescent="0.25">
      <c r="A113" s="374" t="s">
        <v>34</v>
      </c>
      <c r="B113" s="374"/>
      <c r="C113" s="374"/>
      <c r="D113" s="374"/>
      <c r="E113" s="374"/>
      <c r="F113" s="374"/>
      <c r="G113" s="374"/>
      <c r="H113" s="374"/>
      <c r="I113" s="374"/>
      <c r="J113" s="374"/>
      <c r="K113" s="374"/>
      <c r="L113" s="374"/>
      <c r="M113" s="374"/>
    </row>
    <row r="114" spans="1:13" s="5" customFormat="1" ht="34.200000000000003" customHeight="1" thickBot="1" x14ac:dyDescent="0.25">
      <c r="A114" s="298" t="s">
        <v>1</v>
      </c>
      <c r="B114" s="299"/>
      <c r="C114" s="299"/>
      <c r="D114" s="299"/>
      <c r="E114" s="299"/>
      <c r="F114" s="160" t="s">
        <v>2</v>
      </c>
      <c r="G114" s="160"/>
      <c r="H114" s="118" t="s">
        <v>3</v>
      </c>
      <c r="I114" s="138"/>
      <c r="J114" s="138" t="s">
        <v>4</v>
      </c>
      <c r="K114" s="160"/>
      <c r="L114" s="118" t="s">
        <v>5</v>
      </c>
      <c r="M114" s="119"/>
    </row>
    <row r="115" spans="1:13" s="5" customFormat="1" ht="34.200000000000003" customHeight="1" x14ac:dyDescent="0.2">
      <c r="A115" s="292" t="s">
        <v>35</v>
      </c>
      <c r="B115" s="293"/>
      <c r="C115" s="293"/>
      <c r="D115" s="293"/>
      <c r="E115" s="294"/>
      <c r="F115" s="232"/>
      <c r="G115" s="233"/>
      <c r="H115" s="50">
        <v>4</v>
      </c>
      <c r="I115" s="56" t="s">
        <v>211</v>
      </c>
      <c r="J115" s="109">
        <v>15000</v>
      </c>
      <c r="K115" s="110"/>
      <c r="L115" s="149">
        <f t="shared" ref="L115:L118" si="6">H115*J115</f>
        <v>60000</v>
      </c>
      <c r="M115" s="150"/>
    </row>
    <row r="116" spans="1:13" s="5" customFormat="1" ht="34.200000000000003" customHeight="1" x14ac:dyDescent="0.2">
      <c r="A116" s="295" t="s">
        <v>81</v>
      </c>
      <c r="B116" s="296"/>
      <c r="C116" s="296"/>
      <c r="D116" s="296"/>
      <c r="E116" s="297"/>
      <c r="F116" s="80"/>
      <c r="G116" s="81"/>
      <c r="H116" s="46">
        <v>1</v>
      </c>
      <c r="I116" s="41" t="s">
        <v>213</v>
      </c>
      <c r="J116" s="82">
        <v>60000</v>
      </c>
      <c r="K116" s="83"/>
      <c r="L116" s="84">
        <f t="shared" si="6"/>
        <v>60000</v>
      </c>
      <c r="M116" s="85"/>
    </row>
    <row r="117" spans="1:13" s="5" customFormat="1" ht="34.200000000000003" customHeight="1" x14ac:dyDescent="0.2">
      <c r="A117" s="285" t="s">
        <v>123</v>
      </c>
      <c r="B117" s="286"/>
      <c r="C117" s="286"/>
      <c r="D117" s="286"/>
      <c r="E117" s="287"/>
      <c r="F117" s="288"/>
      <c r="G117" s="79"/>
      <c r="H117" s="47">
        <v>1</v>
      </c>
      <c r="I117" s="61" t="s">
        <v>216</v>
      </c>
      <c r="J117" s="82">
        <v>15000</v>
      </c>
      <c r="K117" s="83"/>
      <c r="L117" s="84">
        <f t="shared" si="6"/>
        <v>15000</v>
      </c>
      <c r="M117" s="85"/>
    </row>
    <row r="118" spans="1:13" s="5" customFormat="1" ht="34.200000000000003" customHeight="1" thickBot="1" x14ac:dyDescent="0.25">
      <c r="A118" s="289" t="s">
        <v>15</v>
      </c>
      <c r="B118" s="290"/>
      <c r="C118" s="290"/>
      <c r="D118" s="290"/>
      <c r="E118" s="291"/>
      <c r="F118" s="130" t="s">
        <v>33</v>
      </c>
      <c r="G118" s="131"/>
      <c r="H118" s="48">
        <v>2</v>
      </c>
      <c r="I118" s="43" t="s">
        <v>211</v>
      </c>
      <c r="J118" s="203">
        <v>20000</v>
      </c>
      <c r="K118" s="204"/>
      <c r="L118" s="271">
        <f t="shared" si="6"/>
        <v>40000</v>
      </c>
      <c r="M118" s="272"/>
    </row>
    <row r="119" spans="1:13" s="5" customFormat="1" ht="34.200000000000003" customHeight="1" thickBot="1" x14ac:dyDescent="0.25">
      <c r="A119" s="164"/>
      <c r="B119" s="164"/>
      <c r="C119" s="164"/>
      <c r="D119" s="164"/>
      <c r="E119" s="164"/>
      <c r="F119" s="164"/>
      <c r="G119" s="164"/>
      <c r="H119" s="164"/>
      <c r="I119" s="165"/>
      <c r="J119" s="162" t="s">
        <v>214</v>
      </c>
      <c r="K119" s="163"/>
      <c r="L119" s="156">
        <f>SUM(L115:M118)</f>
        <v>175000</v>
      </c>
      <c r="M119" s="157"/>
    </row>
    <row r="120" spans="1:13" s="5" customFormat="1" ht="34.200000000000003" customHeight="1" thickBot="1" x14ac:dyDescent="0.25">
      <c r="A120" s="158" t="s">
        <v>36</v>
      </c>
      <c r="B120" s="158"/>
      <c r="C120" s="158"/>
      <c r="D120" s="158"/>
      <c r="E120" s="158"/>
      <c r="F120" s="158"/>
      <c r="G120" s="158"/>
      <c r="H120" s="158"/>
      <c r="I120" s="158"/>
      <c r="J120" s="158"/>
      <c r="K120" s="158"/>
      <c r="L120" s="158"/>
      <c r="M120" s="158"/>
    </row>
    <row r="121" spans="1:13" s="5" customFormat="1" ht="34.200000000000003" customHeight="1" thickBot="1" x14ac:dyDescent="0.25">
      <c r="A121" s="159" t="s">
        <v>1</v>
      </c>
      <c r="B121" s="160"/>
      <c r="C121" s="160"/>
      <c r="D121" s="160"/>
      <c r="E121" s="160"/>
      <c r="F121" s="160" t="s">
        <v>2</v>
      </c>
      <c r="G121" s="160"/>
      <c r="H121" s="118" t="s">
        <v>3</v>
      </c>
      <c r="I121" s="138"/>
      <c r="J121" s="284" t="s">
        <v>4</v>
      </c>
      <c r="K121" s="284"/>
      <c r="L121" s="161" t="s">
        <v>5</v>
      </c>
      <c r="M121" s="119"/>
    </row>
    <row r="122" spans="1:13" s="5" customFormat="1" ht="34.200000000000003" customHeight="1" x14ac:dyDescent="0.2">
      <c r="A122" s="281" t="s">
        <v>80</v>
      </c>
      <c r="B122" s="282"/>
      <c r="C122" s="282"/>
      <c r="D122" s="282"/>
      <c r="E122" s="283"/>
      <c r="F122" s="171"/>
      <c r="G122" s="172"/>
      <c r="H122" s="53">
        <v>6</v>
      </c>
      <c r="I122" s="40" t="s">
        <v>211</v>
      </c>
      <c r="J122" s="215">
        <v>110000</v>
      </c>
      <c r="K122" s="216"/>
      <c r="L122" s="273">
        <f>H122*J122</f>
        <v>660000</v>
      </c>
      <c r="M122" s="274"/>
    </row>
    <row r="123" spans="1:13" s="5" customFormat="1" ht="34.200000000000003" customHeight="1" x14ac:dyDescent="0.2">
      <c r="A123" s="268" t="s">
        <v>192</v>
      </c>
      <c r="B123" s="269"/>
      <c r="C123" s="269"/>
      <c r="D123" s="269"/>
      <c r="E123" s="270"/>
      <c r="F123" s="80"/>
      <c r="G123" s="81"/>
      <c r="H123" s="46">
        <v>12</v>
      </c>
      <c r="I123" s="41" t="s">
        <v>211</v>
      </c>
      <c r="J123" s="82">
        <v>65000</v>
      </c>
      <c r="K123" s="83"/>
      <c r="L123" s="273">
        <f>H123*J123</f>
        <v>780000</v>
      </c>
      <c r="M123" s="274"/>
    </row>
    <row r="124" spans="1:13" s="5" customFormat="1" ht="34.200000000000003" customHeight="1" x14ac:dyDescent="0.2">
      <c r="A124" s="268" t="s">
        <v>191</v>
      </c>
      <c r="B124" s="269"/>
      <c r="C124" s="269"/>
      <c r="D124" s="269"/>
      <c r="E124" s="270"/>
      <c r="F124" s="80"/>
      <c r="G124" s="81"/>
      <c r="H124" s="46">
        <v>6</v>
      </c>
      <c r="I124" s="41" t="s">
        <v>211</v>
      </c>
      <c r="J124" s="82">
        <v>8500</v>
      </c>
      <c r="K124" s="83"/>
      <c r="L124" s="273">
        <f>H124*J124</f>
        <v>51000</v>
      </c>
      <c r="M124" s="274"/>
    </row>
    <row r="125" spans="1:13" s="5" customFormat="1" ht="34.200000000000003" customHeight="1" x14ac:dyDescent="0.2">
      <c r="A125" s="278" t="s">
        <v>15</v>
      </c>
      <c r="B125" s="279"/>
      <c r="C125" s="279"/>
      <c r="D125" s="279"/>
      <c r="E125" s="280"/>
      <c r="F125" s="154" t="s">
        <v>33</v>
      </c>
      <c r="G125" s="155"/>
      <c r="H125" s="45">
        <v>2</v>
      </c>
      <c r="I125" s="41" t="s">
        <v>211</v>
      </c>
      <c r="J125" s="166">
        <v>80000</v>
      </c>
      <c r="K125" s="167"/>
      <c r="L125" s="273">
        <f t="shared" ref="L125:L131" si="7">H125*J125</f>
        <v>160000</v>
      </c>
      <c r="M125" s="274"/>
    </row>
    <row r="126" spans="1:13" s="5" customFormat="1" ht="34.200000000000003" customHeight="1" x14ac:dyDescent="0.2">
      <c r="A126" s="275" t="s">
        <v>107</v>
      </c>
      <c r="B126" s="276"/>
      <c r="C126" s="276"/>
      <c r="D126" s="276"/>
      <c r="E126" s="277"/>
      <c r="F126" s="221" t="s">
        <v>106</v>
      </c>
      <c r="G126" s="222"/>
      <c r="H126" s="46">
        <v>3</v>
      </c>
      <c r="I126" s="41" t="s">
        <v>211</v>
      </c>
      <c r="J126" s="223">
        <v>14000</v>
      </c>
      <c r="K126" s="224"/>
      <c r="L126" s="273">
        <f t="shared" si="7"/>
        <v>42000</v>
      </c>
      <c r="M126" s="274"/>
    </row>
    <row r="127" spans="1:13" s="5" customFormat="1" ht="34.200000000000003" customHeight="1" x14ac:dyDescent="0.2">
      <c r="A127" s="275" t="s">
        <v>108</v>
      </c>
      <c r="B127" s="276"/>
      <c r="C127" s="276"/>
      <c r="D127" s="276"/>
      <c r="E127" s="277"/>
      <c r="F127" s="221" t="s">
        <v>106</v>
      </c>
      <c r="G127" s="222"/>
      <c r="H127" s="46">
        <v>4</v>
      </c>
      <c r="I127" s="41" t="s">
        <v>211</v>
      </c>
      <c r="J127" s="223">
        <v>14000</v>
      </c>
      <c r="K127" s="224"/>
      <c r="L127" s="273">
        <f t="shared" si="7"/>
        <v>56000</v>
      </c>
      <c r="M127" s="274"/>
    </row>
    <row r="128" spans="1:13" s="5" customFormat="1" ht="34.200000000000003" customHeight="1" x14ac:dyDescent="0.2">
      <c r="A128" s="268" t="s">
        <v>109</v>
      </c>
      <c r="B128" s="269"/>
      <c r="C128" s="269"/>
      <c r="D128" s="269"/>
      <c r="E128" s="270"/>
      <c r="F128" s="221" t="s">
        <v>106</v>
      </c>
      <c r="G128" s="222"/>
      <c r="H128" s="46">
        <v>3</v>
      </c>
      <c r="I128" s="41" t="s">
        <v>211</v>
      </c>
      <c r="J128" s="223">
        <v>14000</v>
      </c>
      <c r="K128" s="224"/>
      <c r="L128" s="273">
        <f t="shared" si="7"/>
        <v>42000</v>
      </c>
      <c r="M128" s="274"/>
    </row>
    <row r="129" spans="1:13" s="5" customFormat="1" ht="34.200000000000003" customHeight="1" x14ac:dyDescent="0.2">
      <c r="A129" s="268" t="s">
        <v>110</v>
      </c>
      <c r="B129" s="269"/>
      <c r="C129" s="269"/>
      <c r="D129" s="269"/>
      <c r="E129" s="270"/>
      <c r="F129" s="221" t="s">
        <v>111</v>
      </c>
      <c r="G129" s="222"/>
      <c r="H129" s="46">
        <v>3</v>
      </c>
      <c r="I129" s="41" t="s">
        <v>211</v>
      </c>
      <c r="J129" s="223">
        <v>10000</v>
      </c>
      <c r="K129" s="224"/>
      <c r="L129" s="273">
        <f t="shared" si="7"/>
        <v>30000</v>
      </c>
      <c r="M129" s="274"/>
    </row>
    <row r="130" spans="1:13" s="5" customFormat="1" ht="34.200000000000003" customHeight="1" x14ac:dyDescent="0.2">
      <c r="A130" s="268" t="s">
        <v>112</v>
      </c>
      <c r="B130" s="269"/>
      <c r="C130" s="269"/>
      <c r="D130" s="269"/>
      <c r="E130" s="270"/>
      <c r="F130" s="221" t="s">
        <v>113</v>
      </c>
      <c r="G130" s="222"/>
      <c r="H130" s="46">
        <v>4</v>
      </c>
      <c r="I130" s="41" t="s">
        <v>211</v>
      </c>
      <c r="J130" s="223">
        <v>12000</v>
      </c>
      <c r="K130" s="224"/>
      <c r="L130" s="84">
        <f t="shared" si="7"/>
        <v>48000</v>
      </c>
      <c r="M130" s="85"/>
    </row>
    <row r="131" spans="1:13" s="5" customFormat="1" ht="34.200000000000003" customHeight="1" thickBot="1" x14ac:dyDescent="0.25">
      <c r="A131" s="86" t="s">
        <v>37</v>
      </c>
      <c r="B131" s="87"/>
      <c r="C131" s="87"/>
      <c r="D131" s="87"/>
      <c r="E131" s="88"/>
      <c r="F131" s="89" t="s">
        <v>33</v>
      </c>
      <c r="G131" s="90"/>
      <c r="H131" s="48">
        <v>6</v>
      </c>
      <c r="I131" s="43" t="s">
        <v>211</v>
      </c>
      <c r="J131" s="203">
        <v>80000</v>
      </c>
      <c r="K131" s="204"/>
      <c r="L131" s="271">
        <f t="shared" si="7"/>
        <v>480000</v>
      </c>
      <c r="M131" s="272"/>
    </row>
    <row r="132" spans="1:13" s="5" customFormat="1" ht="34.200000000000003" customHeight="1" thickBot="1" x14ac:dyDescent="0.25">
      <c r="A132" s="28"/>
      <c r="B132" s="28"/>
      <c r="C132" s="28"/>
      <c r="D132" s="28"/>
      <c r="E132" s="28"/>
      <c r="F132" s="28"/>
      <c r="G132" s="28"/>
      <c r="H132" s="28"/>
      <c r="I132" s="59"/>
      <c r="J132" s="162" t="s">
        <v>214</v>
      </c>
      <c r="K132" s="163"/>
      <c r="L132" s="156">
        <f>SUM(L122:M131)</f>
        <v>2349000</v>
      </c>
      <c r="M132" s="157"/>
    </row>
    <row r="133" spans="1:13" s="5" customFormat="1" ht="34.200000000000003" customHeight="1" thickBot="1" x14ac:dyDescent="0.25">
      <c r="A133" s="158" t="s">
        <v>66</v>
      </c>
      <c r="B133" s="158"/>
      <c r="C133" s="158"/>
      <c r="D133" s="158"/>
      <c r="E133" s="158"/>
      <c r="F133" s="158"/>
      <c r="G133" s="158"/>
      <c r="H133" s="158"/>
      <c r="I133" s="158"/>
      <c r="J133" s="158"/>
      <c r="K133" s="158"/>
      <c r="L133" s="158"/>
      <c r="M133" s="158"/>
    </row>
    <row r="134" spans="1:13" s="5" customFormat="1" ht="34.200000000000003" customHeight="1" thickBot="1" x14ac:dyDescent="0.25">
      <c r="A134" s="159" t="s">
        <v>1</v>
      </c>
      <c r="B134" s="160"/>
      <c r="C134" s="160"/>
      <c r="D134" s="160"/>
      <c r="E134" s="160"/>
      <c r="F134" s="160" t="s">
        <v>2</v>
      </c>
      <c r="G134" s="160"/>
      <c r="H134" s="118" t="s">
        <v>3</v>
      </c>
      <c r="I134" s="138"/>
      <c r="J134" s="160" t="s">
        <v>4</v>
      </c>
      <c r="K134" s="160"/>
      <c r="L134" s="118" t="s">
        <v>5</v>
      </c>
      <c r="M134" s="119"/>
    </row>
    <row r="135" spans="1:13" s="5" customFormat="1" ht="34.200000000000003" customHeight="1" thickBot="1" x14ac:dyDescent="0.25">
      <c r="A135" s="261" t="s">
        <v>38</v>
      </c>
      <c r="B135" s="262"/>
      <c r="C135" s="262"/>
      <c r="D135" s="262"/>
      <c r="E135" s="263"/>
      <c r="F135" s="180" t="s">
        <v>39</v>
      </c>
      <c r="G135" s="179"/>
      <c r="H135" s="33">
        <v>3</v>
      </c>
      <c r="I135" s="58" t="s">
        <v>212</v>
      </c>
      <c r="J135" s="264">
        <v>40000</v>
      </c>
      <c r="K135" s="265"/>
      <c r="L135" s="266">
        <f>H135*J135</f>
        <v>120000</v>
      </c>
      <c r="M135" s="267"/>
    </row>
    <row r="136" spans="1:13" s="5" customFormat="1" ht="34.200000000000003" customHeight="1" thickBot="1" x14ac:dyDescent="0.25">
      <c r="A136" s="28"/>
      <c r="B136" s="28"/>
      <c r="C136" s="28"/>
      <c r="D136" s="28"/>
      <c r="E136" s="28"/>
      <c r="F136" s="28"/>
      <c r="G136" s="28"/>
      <c r="H136" s="28"/>
      <c r="I136" s="59"/>
      <c r="J136" s="162" t="s">
        <v>214</v>
      </c>
      <c r="K136" s="163"/>
      <c r="L136" s="156">
        <f>SUM(L135:M135)</f>
        <v>120000</v>
      </c>
      <c r="M136" s="157"/>
    </row>
    <row r="137" spans="1:13" s="5" customFormat="1" ht="34.200000000000003" customHeight="1" x14ac:dyDescent="0.2">
      <c r="A137" s="252" t="s">
        <v>221</v>
      </c>
      <c r="B137" s="252"/>
      <c r="C137" s="252"/>
      <c r="D137" s="252"/>
      <c r="E137" s="252"/>
      <c r="F137" s="252"/>
      <c r="G137" s="252"/>
      <c r="H137" s="252"/>
      <c r="I137" s="252"/>
      <c r="J137" s="252"/>
      <c r="K137" s="252"/>
      <c r="L137" s="252"/>
      <c r="M137" s="252"/>
    </row>
    <row r="138" spans="1:13" s="5" customFormat="1" ht="19.8" customHeight="1" thickBot="1" x14ac:dyDescent="0.25">
      <c r="A138" s="158" t="s">
        <v>114</v>
      </c>
      <c r="B138" s="158"/>
      <c r="C138" s="158"/>
      <c r="D138" s="158"/>
      <c r="E138" s="158"/>
      <c r="F138" s="158"/>
      <c r="G138" s="158"/>
      <c r="H138" s="158"/>
      <c r="I138" s="158"/>
      <c r="J138" s="158"/>
      <c r="K138" s="158"/>
      <c r="L138" s="158"/>
      <c r="M138" s="158"/>
    </row>
    <row r="139" spans="1:13" s="5" customFormat="1" ht="24" customHeight="1" thickBot="1" x14ac:dyDescent="0.25">
      <c r="A139" s="159" t="s">
        <v>1</v>
      </c>
      <c r="B139" s="160"/>
      <c r="C139" s="160"/>
      <c r="D139" s="160"/>
      <c r="E139" s="160"/>
      <c r="F139" s="160" t="s">
        <v>2</v>
      </c>
      <c r="G139" s="160"/>
      <c r="H139" s="118" t="s">
        <v>3</v>
      </c>
      <c r="I139" s="138"/>
      <c r="J139" s="160" t="s">
        <v>4</v>
      </c>
      <c r="K139" s="160"/>
      <c r="L139" s="118" t="s">
        <v>5</v>
      </c>
      <c r="M139" s="119"/>
    </row>
    <row r="140" spans="1:13" ht="24" customHeight="1" x14ac:dyDescent="0.2">
      <c r="A140" s="258" t="s">
        <v>136</v>
      </c>
      <c r="B140" s="259"/>
      <c r="C140" s="259"/>
      <c r="D140" s="259"/>
      <c r="E140" s="259"/>
      <c r="F140" s="259"/>
      <c r="G140" s="259"/>
      <c r="H140" s="259"/>
      <c r="I140" s="259"/>
      <c r="J140" s="259"/>
      <c r="K140" s="259"/>
      <c r="L140" s="259"/>
      <c r="M140" s="260"/>
    </row>
    <row r="141" spans="1:13" ht="24" customHeight="1" x14ac:dyDescent="0.2">
      <c r="A141" s="253" t="s">
        <v>82</v>
      </c>
      <c r="B141" s="254"/>
      <c r="C141" s="254"/>
      <c r="D141" s="254"/>
      <c r="E141" s="255"/>
      <c r="F141" s="171"/>
      <c r="G141" s="172"/>
      <c r="H141" s="29">
        <v>200</v>
      </c>
      <c r="I141" s="56" t="s">
        <v>226</v>
      </c>
      <c r="J141" s="256">
        <v>450</v>
      </c>
      <c r="K141" s="257"/>
      <c r="L141" s="111">
        <f t="shared" ref="L141:L157" si="8">H141*J141</f>
        <v>90000</v>
      </c>
      <c r="M141" s="217"/>
    </row>
    <row r="142" spans="1:13" ht="24" customHeight="1" x14ac:dyDescent="0.2">
      <c r="A142" s="77" t="s">
        <v>134</v>
      </c>
      <c r="B142" s="78"/>
      <c r="C142" s="78"/>
      <c r="D142" s="78"/>
      <c r="E142" s="79"/>
      <c r="F142" s="80"/>
      <c r="G142" s="81"/>
      <c r="H142" s="51">
        <v>100</v>
      </c>
      <c r="I142" s="56" t="s">
        <v>226</v>
      </c>
      <c r="J142" s="82">
        <v>450</v>
      </c>
      <c r="K142" s="83"/>
      <c r="L142" s="99">
        <f t="shared" si="8"/>
        <v>45000</v>
      </c>
      <c r="M142" s="168"/>
    </row>
    <row r="143" spans="1:13" ht="24" customHeight="1" x14ac:dyDescent="0.2">
      <c r="A143" s="77" t="s">
        <v>138</v>
      </c>
      <c r="B143" s="78"/>
      <c r="C143" s="78"/>
      <c r="D143" s="78"/>
      <c r="E143" s="79"/>
      <c r="F143" s="80"/>
      <c r="G143" s="81"/>
      <c r="H143" s="51">
        <v>60</v>
      </c>
      <c r="I143" s="56" t="s">
        <v>226</v>
      </c>
      <c r="J143" s="82">
        <v>450</v>
      </c>
      <c r="K143" s="83"/>
      <c r="L143" s="99">
        <f t="shared" si="8"/>
        <v>27000</v>
      </c>
      <c r="M143" s="168"/>
    </row>
    <row r="144" spans="1:13" ht="24" customHeight="1" x14ac:dyDescent="0.2">
      <c r="A144" s="77" t="s">
        <v>137</v>
      </c>
      <c r="B144" s="78"/>
      <c r="C144" s="78"/>
      <c r="D144" s="78"/>
      <c r="E144" s="79"/>
      <c r="F144" s="80"/>
      <c r="G144" s="81"/>
      <c r="H144" s="51">
        <v>50</v>
      </c>
      <c r="I144" s="56" t="s">
        <v>226</v>
      </c>
      <c r="J144" s="82">
        <v>450</v>
      </c>
      <c r="K144" s="83"/>
      <c r="L144" s="99">
        <f t="shared" si="8"/>
        <v>22500</v>
      </c>
      <c r="M144" s="168"/>
    </row>
    <row r="145" spans="1:13" ht="24" customHeight="1" x14ac:dyDescent="0.2">
      <c r="A145" s="77" t="s">
        <v>143</v>
      </c>
      <c r="B145" s="78"/>
      <c r="C145" s="78"/>
      <c r="D145" s="78"/>
      <c r="E145" s="79"/>
      <c r="F145" s="80"/>
      <c r="G145" s="81"/>
      <c r="H145" s="51">
        <v>30</v>
      </c>
      <c r="I145" s="56" t="s">
        <v>226</v>
      </c>
      <c r="J145" s="82">
        <v>450</v>
      </c>
      <c r="K145" s="83"/>
      <c r="L145" s="99">
        <f t="shared" si="8"/>
        <v>13500</v>
      </c>
      <c r="M145" s="168"/>
    </row>
    <row r="146" spans="1:13" ht="24" customHeight="1" x14ac:dyDescent="0.2">
      <c r="A146" s="77" t="s">
        <v>139</v>
      </c>
      <c r="B146" s="78"/>
      <c r="C146" s="78"/>
      <c r="D146" s="78"/>
      <c r="E146" s="79"/>
      <c r="F146" s="80"/>
      <c r="G146" s="81"/>
      <c r="H146" s="51">
        <v>60</v>
      </c>
      <c r="I146" s="56" t="s">
        <v>226</v>
      </c>
      <c r="J146" s="82">
        <v>450</v>
      </c>
      <c r="K146" s="83"/>
      <c r="L146" s="99">
        <f t="shared" si="8"/>
        <v>27000</v>
      </c>
      <c r="M146" s="168"/>
    </row>
    <row r="147" spans="1:13" ht="24" customHeight="1" x14ac:dyDescent="0.2">
      <c r="A147" s="77" t="s">
        <v>140</v>
      </c>
      <c r="B147" s="78"/>
      <c r="C147" s="78"/>
      <c r="D147" s="78"/>
      <c r="E147" s="79"/>
      <c r="F147" s="80"/>
      <c r="G147" s="81"/>
      <c r="H147" s="51">
        <v>60</v>
      </c>
      <c r="I147" s="56" t="s">
        <v>226</v>
      </c>
      <c r="J147" s="82">
        <v>450</v>
      </c>
      <c r="K147" s="83"/>
      <c r="L147" s="99">
        <f t="shared" si="8"/>
        <v>27000</v>
      </c>
      <c r="M147" s="168"/>
    </row>
    <row r="148" spans="1:13" ht="24" customHeight="1" x14ac:dyDescent="0.2">
      <c r="A148" s="77" t="s">
        <v>142</v>
      </c>
      <c r="B148" s="78"/>
      <c r="C148" s="78"/>
      <c r="D148" s="78"/>
      <c r="E148" s="79"/>
      <c r="F148" s="80"/>
      <c r="G148" s="81"/>
      <c r="H148" s="51">
        <v>30</v>
      </c>
      <c r="I148" s="56" t="s">
        <v>226</v>
      </c>
      <c r="J148" s="82">
        <v>450</v>
      </c>
      <c r="K148" s="83"/>
      <c r="L148" s="99">
        <f t="shared" si="8"/>
        <v>13500</v>
      </c>
      <c r="M148" s="168"/>
    </row>
    <row r="149" spans="1:13" ht="24" customHeight="1" x14ac:dyDescent="0.2">
      <c r="A149" s="77" t="s">
        <v>141</v>
      </c>
      <c r="B149" s="78"/>
      <c r="C149" s="78"/>
      <c r="D149" s="78"/>
      <c r="E149" s="79"/>
      <c r="F149" s="80"/>
      <c r="G149" s="81"/>
      <c r="H149" s="51">
        <v>60</v>
      </c>
      <c r="I149" s="56" t="s">
        <v>226</v>
      </c>
      <c r="J149" s="82">
        <v>450</v>
      </c>
      <c r="K149" s="83"/>
      <c r="L149" s="99">
        <f t="shared" si="8"/>
        <v>27000</v>
      </c>
      <c r="M149" s="168"/>
    </row>
    <row r="150" spans="1:13" ht="24" customHeight="1" x14ac:dyDescent="0.2">
      <c r="A150" s="77" t="s">
        <v>144</v>
      </c>
      <c r="B150" s="78"/>
      <c r="C150" s="78"/>
      <c r="D150" s="78"/>
      <c r="E150" s="79"/>
      <c r="F150" s="80"/>
      <c r="G150" s="81"/>
      <c r="H150" s="51">
        <v>50</v>
      </c>
      <c r="I150" s="56" t="s">
        <v>226</v>
      </c>
      <c r="J150" s="82">
        <v>450</v>
      </c>
      <c r="K150" s="83"/>
      <c r="L150" s="99">
        <f t="shared" si="8"/>
        <v>22500</v>
      </c>
      <c r="M150" s="168"/>
    </row>
    <row r="151" spans="1:13" ht="24" customHeight="1" x14ac:dyDescent="0.2">
      <c r="A151" s="77" t="s">
        <v>145</v>
      </c>
      <c r="B151" s="78"/>
      <c r="C151" s="78"/>
      <c r="D151" s="78"/>
      <c r="E151" s="79"/>
      <c r="F151" s="80"/>
      <c r="G151" s="81"/>
      <c r="H151" s="51">
        <v>60</v>
      </c>
      <c r="I151" s="56" t="s">
        <v>226</v>
      </c>
      <c r="J151" s="82">
        <v>450</v>
      </c>
      <c r="K151" s="83"/>
      <c r="L151" s="99">
        <f t="shared" si="8"/>
        <v>27000</v>
      </c>
      <c r="M151" s="168"/>
    </row>
    <row r="152" spans="1:13" ht="24" customHeight="1" x14ac:dyDescent="0.2">
      <c r="A152" s="77" t="s">
        <v>146</v>
      </c>
      <c r="B152" s="78"/>
      <c r="C152" s="78"/>
      <c r="D152" s="78"/>
      <c r="E152" s="79"/>
      <c r="F152" s="80"/>
      <c r="G152" s="81"/>
      <c r="H152" s="51">
        <v>60</v>
      </c>
      <c r="I152" s="56" t="s">
        <v>226</v>
      </c>
      <c r="J152" s="82">
        <v>450</v>
      </c>
      <c r="K152" s="83"/>
      <c r="L152" s="99">
        <f t="shared" si="8"/>
        <v>27000</v>
      </c>
      <c r="M152" s="168"/>
    </row>
    <row r="153" spans="1:13" ht="24" customHeight="1" x14ac:dyDescent="0.2">
      <c r="A153" s="77" t="s">
        <v>147</v>
      </c>
      <c r="B153" s="78"/>
      <c r="C153" s="78"/>
      <c r="D153" s="78"/>
      <c r="E153" s="79"/>
      <c r="F153" s="80"/>
      <c r="G153" s="81"/>
      <c r="H153" s="51">
        <v>60</v>
      </c>
      <c r="I153" s="56" t="s">
        <v>226</v>
      </c>
      <c r="J153" s="82">
        <v>450</v>
      </c>
      <c r="K153" s="83"/>
      <c r="L153" s="99">
        <f t="shared" si="8"/>
        <v>27000</v>
      </c>
      <c r="M153" s="168"/>
    </row>
    <row r="154" spans="1:13" ht="24" customHeight="1" x14ac:dyDescent="0.2">
      <c r="A154" s="77" t="s">
        <v>148</v>
      </c>
      <c r="B154" s="78"/>
      <c r="C154" s="78"/>
      <c r="D154" s="78"/>
      <c r="E154" s="79"/>
      <c r="F154" s="80"/>
      <c r="G154" s="81"/>
      <c r="H154" s="51">
        <v>60</v>
      </c>
      <c r="I154" s="56" t="s">
        <v>226</v>
      </c>
      <c r="J154" s="82">
        <v>450</v>
      </c>
      <c r="K154" s="83"/>
      <c r="L154" s="99">
        <f t="shared" si="8"/>
        <v>27000</v>
      </c>
      <c r="M154" s="168"/>
    </row>
    <row r="155" spans="1:13" ht="24" customHeight="1" x14ac:dyDescent="0.2">
      <c r="A155" s="77" t="s">
        <v>149</v>
      </c>
      <c r="B155" s="78"/>
      <c r="C155" s="78"/>
      <c r="D155" s="78"/>
      <c r="E155" s="79"/>
      <c r="F155" s="80"/>
      <c r="G155" s="81"/>
      <c r="H155" s="51">
        <v>130</v>
      </c>
      <c r="I155" s="56" t="s">
        <v>226</v>
      </c>
      <c r="J155" s="82">
        <v>450</v>
      </c>
      <c r="K155" s="83"/>
      <c r="L155" s="99">
        <f t="shared" si="8"/>
        <v>58500</v>
      </c>
      <c r="M155" s="168"/>
    </row>
    <row r="156" spans="1:13" ht="24" customHeight="1" x14ac:dyDescent="0.2">
      <c r="A156" s="77" t="s">
        <v>150</v>
      </c>
      <c r="B156" s="78"/>
      <c r="C156" s="78"/>
      <c r="D156" s="78"/>
      <c r="E156" s="79"/>
      <c r="F156" s="80"/>
      <c r="G156" s="81"/>
      <c r="H156" s="51">
        <v>50</v>
      </c>
      <c r="I156" s="56" t="s">
        <v>226</v>
      </c>
      <c r="J156" s="82">
        <v>450</v>
      </c>
      <c r="K156" s="83"/>
      <c r="L156" s="99">
        <f t="shared" si="8"/>
        <v>22500</v>
      </c>
      <c r="M156" s="168"/>
    </row>
    <row r="157" spans="1:13" ht="24" customHeight="1" x14ac:dyDescent="0.2">
      <c r="A157" s="234" t="s">
        <v>151</v>
      </c>
      <c r="B157" s="235"/>
      <c r="C157" s="235"/>
      <c r="D157" s="235"/>
      <c r="E157" s="236"/>
      <c r="F157" s="237"/>
      <c r="G157" s="238"/>
      <c r="H157" s="66">
        <v>50</v>
      </c>
      <c r="I157" s="65" t="s">
        <v>226</v>
      </c>
      <c r="J157" s="239">
        <v>450</v>
      </c>
      <c r="K157" s="240"/>
      <c r="L157" s="241">
        <f t="shared" si="8"/>
        <v>22500</v>
      </c>
      <c r="M157" s="242"/>
    </row>
    <row r="158" spans="1:13" ht="24" customHeight="1" x14ac:dyDescent="0.2">
      <c r="A158" s="243" t="s">
        <v>159</v>
      </c>
      <c r="B158" s="244"/>
      <c r="C158" s="244"/>
      <c r="D158" s="244"/>
      <c r="E158" s="245"/>
      <c r="F158" s="246" t="s">
        <v>161</v>
      </c>
      <c r="G158" s="247"/>
      <c r="H158" s="68">
        <v>1200</v>
      </c>
      <c r="I158" s="71" t="s">
        <v>226</v>
      </c>
      <c r="J158" s="248"/>
      <c r="K158" s="249"/>
      <c r="L158" s="250">
        <f>1200*450</f>
        <v>540000</v>
      </c>
      <c r="M158" s="251"/>
    </row>
    <row r="159" spans="1:13" ht="24" customHeight="1" x14ac:dyDescent="0.2">
      <c r="A159" s="229" t="s">
        <v>152</v>
      </c>
      <c r="B159" s="230"/>
      <c r="C159" s="230"/>
      <c r="D159" s="230"/>
      <c r="E159" s="231"/>
      <c r="F159" s="232"/>
      <c r="G159" s="233"/>
      <c r="H159" s="67">
        <v>50</v>
      </c>
      <c r="I159" s="56" t="s">
        <v>226</v>
      </c>
      <c r="J159" s="215">
        <v>450</v>
      </c>
      <c r="K159" s="216"/>
      <c r="L159" s="111">
        <f t="shared" ref="L159:L166" si="9">H159*J159</f>
        <v>22500</v>
      </c>
      <c r="M159" s="217"/>
    </row>
    <row r="160" spans="1:13" ht="24" customHeight="1" x14ac:dyDescent="0.2">
      <c r="A160" s="77" t="s">
        <v>83</v>
      </c>
      <c r="B160" s="78"/>
      <c r="C160" s="78"/>
      <c r="D160" s="78"/>
      <c r="E160" s="79"/>
      <c r="F160" s="80"/>
      <c r="G160" s="81"/>
      <c r="H160" s="32">
        <v>150</v>
      </c>
      <c r="I160" s="56" t="s">
        <v>226</v>
      </c>
      <c r="J160" s="82">
        <v>450</v>
      </c>
      <c r="K160" s="83"/>
      <c r="L160" s="99">
        <f t="shared" si="9"/>
        <v>67500</v>
      </c>
      <c r="M160" s="168"/>
    </row>
    <row r="161" spans="1:13" ht="24" customHeight="1" x14ac:dyDescent="0.2">
      <c r="A161" s="77" t="s">
        <v>153</v>
      </c>
      <c r="B161" s="78"/>
      <c r="C161" s="78"/>
      <c r="D161" s="78"/>
      <c r="E161" s="79"/>
      <c r="F161" s="80"/>
      <c r="G161" s="81"/>
      <c r="H161" s="32">
        <v>50</v>
      </c>
      <c r="I161" s="56" t="s">
        <v>226</v>
      </c>
      <c r="J161" s="82">
        <v>450</v>
      </c>
      <c r="K161" s="83"/>
      <c r="L161" s="99">
        <f t="shared" si="9"/>
        <v>22500</v>
      </c>
      <c r="M161" s="168"/>
    </row>
    <row r="162" spans="1:13" ht="24" customHeight="1" x14ac:dyDescent="0.2">
      <c r="A162" s="77" t="s">
        <v>154</v>
      </c>
      <c r="B162" s="78"/>
      <c r="C162" s="78"/>
      <c r="D162" s="78"/>
      <c r="E162" s="79"/>
      <c r="F162" s="80"/>
      <c r="G162" s="81"/>
      <c r="H162" s="32">
        <v>50</v>
      </c>
      <c r="I162" s="56" t="s">
        <v>226</v>
      </c>
      <c r="J162" s="82">
        <v>450</v>
      </c>
      <c r="K162" s="83"/>
      <c r="L162" s="99">
        <f t="shared" si="9"/>
        <v>22500</v>
      </c>
      <c r="M162" s="168"/>
    </row>
    <row r="163" spans="1:13" ht="24" customHeight="1" x14ac:dyDescent="0.2">
      <c r="A163" s="77" t="s">
        <v>155</v>
      </c>
      <c r="B163" s="78"/>
      <c r="C163" s="78"/>
      <c r="D163" s="78"/>
      <c r="E163" s="79"/>
      <c r="F163" s="80"/>
      <c r="G163" s="81"/>
      <c r="H163" s="32">
        <v>50</v>
      </c>
      <c r="I163" s="56" t="s">
        <v>226</v>
      </c>
      <c r="J163" s="82">
        <v>450</v>
      </c>
      <c r="K163" s="83"/>
      <c r="L163" s="99">
        <f t="shared" si="9"/>
        <v>22500</v>
      </c>
      <c r="M163" s="168"/>
    </row>
    <row r="164" spans="1:13" ht="24" customHeight="1" x14ac:dyDescent="0.2">
      <c r="A164" s="77" t="s">
        <v>156</v>
      </c>
      <c r="B164" s="78"/>
      <c r="C164" s="78"/>
      <c r="D164" s="78"/>
      <c r="E164" s="79"/>
      <c r="F164" s="80"/>
      <c r="G164" s="81"/>
      <c r="H164" s="32">
        <v>270</v>
      </c>
      <c r="I164" s="56" t="s">
        <v>226</v>
      </c>
      <c r="J164" s="82">
        <v>450</v>
      </c>
      <c r="K164" s="83"/>
      <c r="L164" s="99">
        <f t="shared" si="9"/>
        <v>121500</v>
      </c>
      <c r="M164" s="168"/>
    </row>
    <row r="165" spans="1:13" ht="24" customHeight="1" x14ac:dyDescent="0.2">
      <c r="A165" s="77" t="s">
        <v>157</v>
      </c>
      <c r="B165" s="78"/>
      <c r="C165" s="78"/>
      <c r="D165" s="78"/>
      <c r="E165" s="79"/>
      <c r="F165" s="80"/>
      <c r="G165" s="81"/>
      <c r="H165" s="32">
        <v>680</v>
      </c>
      <c r="I165" s="56" t="s">
        <v>226</v>
      </c>
      <c r="J165" s="82">
        <v>450</v>
      </c>
      <c r="K165" s="83"/>
      <c r="L165" s="99">
        <f t="shared" si="9"/>
        <v>306000</v>
      </c>
      <c r="M165" s="168"/>
    </row>
    <row r="166" spans="1:13" ht="24" customHeight="1" x14ac:dyDescent="0.2">
      <c r="A166" s="218" t="s">
        <v>158</v>
      </c>
      <c r="B166" s="219"/>
      <c r="C166" s="219"/>
      <c r="D166" s="219"/>
      <c r="E166" s="220"/>
      <c r="F166" s="221"/>
      <c r="G166" s="222"/>
      <c r="H166" s="32">
        <v>300</v>
      </c>
      <c r="I166" s="65" t="s">
        <v>226</v>
      </c>
      <c r="J166" s="223">
        <v>450</v>
      </c>
      <c r="K166" s="224"/>
      <c r="L166" s="225">
        <f t="shared" si="9"/>
        <v>135000</v>
      </c>
      <c r="M166" s="226"/>
    </row>
    <row r="167" spans="1:13" ht="24" customHeight="1" x14ac:dyDescent="0.2">
      <c r="A167" s="205" t="s">
        <v>160</v>
      </c>
      <c r="B167" s="206"/>
      <c r="C167" s="206"/>
      <c r="D167" s="206"/>
      <c r="E167" s="207"/>
      <c r="F167" s="227"/>
      <c r="G167" s="228"/>
      <c r="H167" s="69">
        <f>SUM(H159:H166)</f>
        <v>1600</v>
      </c>
      <c r="I167" s="71" t="s">
        <v>226</v>
      </c>
      <c r="J167" s="210"/>
      <c r="K167" s="211"/>
      <c r="L167" s="212">
        <f>H167*450</f>
        <v>720000</v>
      </c>
      <c r="M167" s="213"/>
    </row>
    <row r="168" spans="1:13" ht="24" customHeight="1" x14ac:dyDescent="0.2">
      <c r="A168" s="205" t="s">
        <v>162</v>
      </c>
      <c r="B168" s="206"/>
      <c r="C168" s="206"/>
      <c r="D168" s="206"/>
      <c r="E168" s="207"/>
      <c r="F168" s="208"/>
      <c r="G168" s="209"/>
      <c r="H168" s="69">
        <f>H158+H167</f>
        <v>2800</v>
      </c>
      <c r="I168" s="70" t="s">
        <v>61</v>
      </c>
      <c r="J168" s="210">
        <v>450</v>
      </c>
      <c r="K168" s="211"/>
      <c r="L168" s="212">
        <f>H168*J168</f>
        <v>1260000</v>
      </c>
      <c r="M168" s="213"/>
    </row>
    <row r="169" spans="1:13" ht="24" customHeight="1" x14ac:dyDescent="0.2">
      <c r="A169" s="192" t="s">
        <v>194</v>
      </c>
      <c r="B169" s="193"/>
      <c r="C169" s="193"/>
      <c r="D169" s="193"/>
      <c r="E169" s="194"/>
      <c r="F169" s="214"/>
      <c r="G169" s="194"/>
      <c r="H169" s="31">
        <v>1</v>
      </c>
      <c r="I169" s="56" t="s">
        <v>213</v>
      </c>
      <c r="J169" s="215"/>
      <c r="K169" s="216"/>
      <c r="L169" s="111">
        <v>160000</v>
      </c>
      <c r="M169" s="217"/>
    </row>
    <row r="170" spans="1:13" ht="24" customHeight="1" x14ac:dyDescent="0.2">
      <c r="A170" s="151" t="s">
        <v>193</v>
      </c>
      <c r="B170" s="152"/>
      <c r="C170" s="152"/>
      <c r="D170" s="152"/>
      <c r="E170" s="153"/>
      <c r="F170" s="199"/>
      <c r="G170" s="153"/>
      <c r="H170" s="30">
        <v>10</v>
      </c>
      <c r="I170" s="41" t="s">
        <v>211</v>
      </c>
      <c r="J170" s="82">
        <v>45000</v>
      </c>
      <c r="K170" s="83"/>
      <c r="L170" s="99">
        <f>H170*J170</f>
        <v>450000</v>
      </c>
      <c r="M170" s="168"/>
    </row>
    <row r="171" spans="1:13" ht="24" customHeight="1" thickBot="1" x14ac:dyDescent="0.25">
      <c r="A171" s="200" t="s">
        <v>124</v>
      </c>
      <c r="B171" s="201"/>
      <c r="C171" s="201"/>
      <c r="D171" s="201"/>
      <c r="E171" s="202"/>
      <c r="F171" s="130"/>
      <c r="G171" s="131"/>
      <c r="H171" s="33">
        <v>2</v>
      </c>
      <c r="I171" s="43" t="s">
        <v>211</v>
      </c>
      <c r="J171" s="203">
        <v>80000</v>
      </c>
      <c r="K171" s="204"/>
      <c r="L171" s="169">
        <f>H171*J171</f>
        <v>160000</v>
      </c>
      <c r="M171" s="170"/>
    </row>
    <row r="172" spans="1:13" ht="24" customHeight="1" thickBot="1" x14ac:dyDescent="0.25">
      <c r="A172" s="37"/>
      <c r="B172" s="37"/>
      <c r="C172" s="37"/>
      <c r="D172" s="37"/>
      <c r="E172" s="37"/>
      <c r="F172" s="37"/>
      <c r="G172" s="37"/>
      <c r="H172" s="37"/>
      <c r="I172" s="11"/>
      <c r="J172" s="136" t="s">
        <v>214</v>
      </c>
      <c r="K172" s="137"/>
      <c r="L172" s="195">
        <f>SUM(L168:M171)</f>
        <v>2030000</v>
      </c>
      <c r="M172" s="196"/>
    </row>
    <row r="173" spans="1:13" ht="33" customHeight="1" x14ac:dyDescent="0.2">
      <c r="A173" s="197" t="s">
        <v>222</v>
      </c>
      <c r="B173" s="197"/>
      <c r="C173" s="197"/>
      <c r="D173" s="197"/>
      <c r="E173" s="197"/>
      <c r="F173" s="197"/>
      <c r="G173" s="197"/>
      <c r="H173" s="197"/>
      <c r="I173" s="197"/>
      <c r="J173" s="197"/>
      <c r="K173" s="197"/>
      <c r="L173" s="198"/>
      <c r="M173" s="198"/>
    </row>
    <row r="174" spans="1:13" ht="34.200000000000003" customHeight="1" thickBot="1" x14ac:dyDescent="0.25">
      <c r="A174" s="158" t="s">
        <v>40</v>
      </c>
      <c r="B174" s="158"/>
      <c r="C174" s="158"/>
      <c r="D174" s="158"/>
      <c r="E174" s="158"/>
      <c r="F174" s="158"/>
      <c r="G174" s="158"/>
      <c r="H174" s="158"/>
      <c r="I174" s="158"/>
      <c r="J174" s="158"/>
      <c r="K174" s="158"/>
      <c r="L174" s="158"/>
      <c r="M174" s="158"/>
    </row>
    <row r="175" spans="1:13" s="5" customFormat="1" ht="34.200000000000003" customHeight="1" thickBot="1" x14ac:dyDescent="0.25">
      <c r="A175" s="159" t="s">
        <v>1</v>
      </c>
      <c r="B175" s="160"/>
      <c r="C175" s="160"/>
      <c r="D175" s="160"/>
      <c r="E175" s="160"/>
      <c r="F175" s="160" t="s">
        <v>2</v>
      </c>
      <c r="G175" s="160"/>
      <c r="H175" s="161" t="s">
        <v>3</v>
      </c>
      <c r="I175" s="138"/>
      <c r="J175" s="160" t="s">
        <v>4</v>
      </c>
      <c r="K175" s="160"/>
      <c r="L175" s="118" t="s">
        <v>5</v>
      </c>
      <c r="M175" s="119"/>
    </row>
    <row r="176" spans="1:13" s="5" customFormat="1" ht="34.200000000000003" customHeight="1" x14ac:dyDescent="0.2">
      <c r="A176" s="192" t="s">
        <v>41</v>
      </c>
      <c r="B176" s="193"/>
      <c r="C176" s="193"/>
      <c r="D176" s="193"/>
      <c r="E176" s="194"/>
      <c r="F176" s="154" t="s">
        <v>44</v>
      </c>
      <c r="G176" s="155"/>
      <c r="H176" s="52">
        <v>2</v>
      </c>
      <c r="I176" s="40" t="s">
        <v>216</v>
      </c>
      <c r="J176" s="147">
        <v>28000</v>
      </c>
      <c r="K176" s="148"/>
      <c r="L176" s="149">
        <f t="shared" ref="L176:L195" si="10">H176*J176</f>
        <v>56000</v>
      </c>
      <c r="M176" s="150"/>
    </row>
    <row r="177" spans="1:13" s="5" customFormat="1" ht="34.200000000000003" customHeight="1" x14ac:dyDescent="0.2">
      <c r="A177" s="151" t="s">
        <v>69</v>
      </c>
      <c r="B177" s="152"/>
      <c r="C177" s="152"/>
      <c r="D177" s="152"/>
      <c r="E177" s="153"/>
      <c r="F177" s="154" t="s">
        <v>44</v>
      </c>
      <c r="G177" s="155"/>
      <c r="H177" s="45">
        <v>5</v>
      </c>
      <c r="I177" s="56" t="s">
        <v>216</v>
      </c>
      <c r="J177" s="166">
        <v>18000</v>
      </c>
      <c r="K177" s="167"/>
      <c r="L177" s="99">
        <f t="shared" si="10"/>
        <v>90000</v>
      </c>
      <c r="M177" s="168"/>
    </row>
    <row r="178" spans="1:13" ht="34.200000000000003" customHeight="1" x14ac:dyDescent="0.2">
      <c r="A178" s="77" t="s">
        <v>42</v>
      </c>
      <c r="B178" s="78"/>
      <c r="C178" s="78"/>
      <c r="D178" s="78"/>
      <c r="E178" s="79"/>
      <c r="F178" s="171" t="s">
        <v>44</v>
      </c>
      <c r="G178" s="172"/>
      <c r="H178" s="45">
        <v>2</v>
      </c>
      <c r="I178" s="56" t="s">
        <v>216</v>
      </c>
      <c r="J178" s="82">
        <v>22000</v>
      </c>
      <c r="K178" s="83"/>
      <c r="L178" s="99">
        <f t="shared" si="10"/>
        <v>44000</v>
      </c>
      <c r="M178" s="168"/>
    </row>
    <row r="179" spans="1:13" ht="34.200000000000003" customHeight="1" x14ac:dyDescent="0.2">
      <c r="A179" s="77" t="s">
        <v>43</v>
      </c>
      <c r="B179" s="78"/>
      <c r="C179" s="78"/>
      <c r="D179" s="78"/>
      <c r="E179" s="79"/>
      <c r="F179" s="171" t="s">
        <v>44</v>
      </c>
      <c r="G179" s="172"/>
      <c r="H179" s="45">
        <v>1</v>
      </c>
      <c r="I179" s="56" t="s">
        <v>216</v>
      </c>
      <c r="J179" s="82">
        <v>22000</v>
      </c>
      <c r="K179" s="83"/>
      <c r="L179" s="99">
        <f t="shared" si="10"/>
        <v>22000</v>
      </c>
      <c r="M179" s="168"/>
    </row>
    <row r="180" spans="1:13" ht="34.200000000000003" customHeight="1" x14ac:dyDescent="0.2">
      <c r="A180" s="77" t="s">
        <v>79</v>
      </c>
      <c r="B180" s="78"/>
      <c r="C180" s="78"/>
      <c r="D180" s="78"/>
      <c r="E180" s="79"/>
      <c r="F180" s="171" t="s">
        <v>44</v>
      </c>
      <c r="G180" s="172"/>
      <c r="H180" s="45">
        <v>4</v>
      </c>
      <c r="I180" s="56" t="s">
        <v>216</v>
      </c>
      <c r="J180" s="82">
        <v>22000</v>
      </c>
      <c r="K180" s="83"/>
      <c r="L180" s="99">
        <f t="shared" si="10"/>
        <v>88000</v>
      </c>
      <c r="M180" s="168"/>
    </row>
    <row r="181" spans="1:13" ht="34.200000000000003" customHeight="1" x14ac:dyDescent="0.2">
      <c r="A181" s="77" t="s">
        <v>55</v>
      </c>
      <c r="B181" s="78"/>
      <c r="C181" s="78"/>
      <c r="D181" s="78"/>
      <c r="E181" s="79"/>
      <c r="F181" s="171" t="s">
        <v>44</v>
      </c>
      <c r="G181" s="172"/>
      <c r="H181" s="45">
        <v>2</v>
      </c>
      <c r="I181" s="56" t="s">
        <v>216</v>
      </c>
      <c r="J181" s="82">
        <v>22000</v>
      </c>
      <c r="K181" s="83"/>
      <c r="L181" s="99">
        <f>H181*J181</f>
        <v>44000</v>
      </c>
      <c r="M181" s="168"/>
    </row>
    <row r="182" spans="1:13" ht="34.200000000000003" customHeight="1" x14ac:dyDescent="0.2">
      <c r="A182" s="77" t="s">
        <v>78</v>
      </c>
      <c r="B182" s="78"/>
      <c r="C182" s="78"/>
      <c r="D182" s="78"/>
      <c r="E182" s="79"/>
      <c r="F182" s="80" t="s">
        <v>44</v>
      </c>
      <c r="G182" s="81"/>
      <c r="H182" s="45">
        <v>3</v>
      </c>
      <c r="I182" s="56" t="s">
        <v>216</v>
      </c>
      <c r="J182" s="82">
        <v>18000</v>
      </c>
      <c r="K182" s="83"/>
      <c r="L182" s="99">
        <f t="shared" si="10"/>
        <v>54000</v>
      </c>
      <c r="M182" s="168"/>
    </row>
    <row r="183" spans="1:13" ht="34.200000000000003" customHeight="1" x14ac:dyDescent="0.2">
      <c r="A183" s="77" t="s">
        <v>166</v>
      </c>
      <c r="B183" s="78"/>
      <c r="C183" s="78"/>
      <c r="D183" s="78"/>
      <c r="E183" s="79"/>
      <c r="F183" s="80" t="s">
        <v>132</v>
      </c>
      <c r="G183" s="81"/>
      <c r="H183" s="45">
        <v>1</v>
      </c>
      <c r="I183" s="56" t="s">
        <v>216</v>
      </c>
      <c r="J183" s="82">
        <v>18000</v>
      </c>
      <c r="K183" s="83"/>
      <c r="L183" s="99">
        <f>H183*J183</f>
        <v>18000</v>
      </c>
      <c r="M183" s="168"/>
    </row>
    <row r="184" spans="1:13" ht="34.200000000000003" customHeight="1" x14ac:dyDescent="0.2">
      <c r="A184" s="77" t="s">
        <v>131</v>
      </c>
      <c r="B184" s="78"/>
      <c r="C184" s="78"/>
      <c r="D184" s="78"/>
      <c r="E184" s="79"/>
      <c r="F184" s="80" t="s">
        <v>132</v>
      </c>
      <c r="G184" s="81"/>
      <c r="H184" s="45">
        <v>8</v>
      </c>
      <c r="I184" s="56" t="s">
        <v>216</v>
      </c>
      <c r="J184" s="82">
        <v>5000</v>
      </c>
      <c r="K184" s="83"/>
      <c r="L184" s="99">
        <f t="shared" ref="L184" si="11">H184*J184</f>
        <v>40000</v>
      </c>
      <c r="M184" s="168"/>
    </row>
    <row r="185" spans="1:13" ht="34.200000000000003" customHeight="1" x14ac:dyDescent="0.2">
      <c r="A185" s="120" t="s">
        <v>85</v>
      </c>
      <c r="B185" s="121"/>
      <c r="C185" s="121"/>
      <c r="D185" s="121"/>
      <c r="E185" s="122"/>
      <c r="F185" s="80" t="s">
        <v>84</v>
      </c>
      <c r="G185" s="81"/>
      <c r="H185" s="47">
        <v>1</v>
      </c>
      <c r="I185" s="61" t="s">
        <v>213</v>
      </c>
      <c r="J185" s="123">
        <v>39200</v>
      </c>
      <c r="K185" s="124"/>
      <c r="L185" s="84">
        <f t="shared" si="10"/>
        <v>39200</v>
      </c>
      <c r="M185" s="85"/>
    </row>
    <row r="186" spans="1:13" ht="34.200000000000003" customHeight="1" x14ac:dyDescent="0.2">
      <c r="A186" s="120" t="s">
        <v>86</v>
      </c>
      <c r="B186" s="121"/>
      <c r="C186" s="121"/>
      <c r="D186" s="121"/>
      <c r="E186" s="122"/>
      <c r="F186" s="80" t="s">
        <v>84</v>
      </c>
      <c r="G186" s="81"/>
      <c r="H186" s="47">
        <v>1</v>
      </c>
      <c r="I186" s="61" t="s">
        <v>217</v>
      </c>
      <c r="J186" s="123">
        <v>39200</v>
      </c>
      <c r="K186" s="124"/>
      <c r="L186" s="84">
        <f t="shared" si="10"/>
        <v>39200</v>
      </c>
      <c r="M186" s="85"/>
    </row>
    <row r="187" spans="1:13" ht="34.200000000000003" customHeight="1" x14ac:dyDescent="0.2">
      <c r="A187" s="120" t="s">
        <v>163</v>
      </c>
      <c r="B187" s="121"/>
      <c r="C187" s="121"/>
      <c r="D187" s="121"/>
      <c r="E187" s="122"/>
      <c r="F187" s="80" t="s">
        <v>165</v>
      </c>
      <c r="G187" s="81"/>
      <c r="H187" s="47">
        <v>2</v>
      </c>
      <c r="I187" s="61" t="s">
        <v>216</v>
      </c>
      <c r="J187" s="123">
        <v>4500</v>
      </c>
      <c r="K187" s="124"/>
      <c r="L187" s="84">
        <f t="shared" si="10"/>
        <v>9000</v>
      </c>
      <c r="M187" s="85"/>
    </row>
    <row r="188" spans="1:13" ht="34.200000000000003" customHeight="1" x14ac:dyDescent="0.2">
      <c r="A188" s="120" t="s">
        <v>164</v>
      </c>
      <c r="B188" s="121"/>
      <c r="C188" s="121"/>
      <c r="D188" s="121"/>
      <c r="E188" s="122"/>
      <c r="F188" s="80" t="s">
        <v>165</v>
      </c>
      <c r="G188" s="81"/>
      <c r="H188" s="47">
        <v>2</v>
      </c>
      <c r="I188" s="61" t="s">
        <v>216</v>
      </c>
      <c r="J188" s="123">
        <v>4500</v>
      </c>
      <c r="K188" s="124"/>
      <c r="L188" s="84">
        <f t="shared" si="10"/>
        <v>9000</v>
      </c>
      <c r="M188" s="85"/>
    </row>
    <row r="189" spans="1:13" ht="34.200000000000003" customHeight="1" x14ac:dyDescent="0.2">
      <c r="A189" s="120" t="s">
        <v>172</v>
      </c>
      <c r="B189" s="121"/>
      <c r="C189" s="121"/>
      <c r="D189" s="121"/>
      <c r="E189" s="122"/>
      <c r="F189" s="80"/>
      <c r="G189" s="81"/>
      <c r="H189" s="47">
        <v>1</v>
      </c>
      <c r="I189" s="61" t="s">
        <v>216</v>
      </c>
      <c r="J189" s="123">
        <v>3000</v>
      </c>
      <c r="K189" s="124"/>
      <c r="L189" s="84">
        <f t="shared" si="10"/>
        <v>3000</v>
      </c>
      <c r="M189" s="85"/>
    </row>
    <row r="190" spans="1:13" ht="34.200000000000003" customHeight="1" x14ac:dyDescent="0.2">
      <c r="A190" s="120" t="s">
        <v>171</v>
      </c>
      <c r="B190" s="121"/>
      <c r="C190" s="121"/>
      <c r="D190" s="121"/>
      <c r="E190" s="122"/>
      <c r="F190" s="80"/>
      <c r="G190" s="81"/>
      <c r="H190" s="47">
        <v>1</v>
      </c>
      <c r="I190" s="61" t="s">
        <v>216</v>
      </c>
      <c r="J190" s="123">
        <v>3000</v>
      </c>
      <c r="K190" s="124"/>
      <c r="L190" s="84">
        <f t="shared" si="10"/>
        <v>3000</v>
      </c>
      <c r="M190" s="85"/>
    </row>
    <row r="191" spans="1:13" ht="34.200000000000003" customHeight="1" x14ac:dyDescent="0.2">
      <c r="A191" s="120" t="s">
        <v>170</v>
      </c>
      <c r="B191" s="121"/>
      <c r="C191" s="121"/>
      <c r="D191" s="121"/>
      <c r="E191" s="122"/>
      <c r="F191" s="80"/>
      <c r="G191" s="81"/>
      <c r="H191" s="47">
        <v>1</v>
      </c>
      <c r="I191" s="61" t="s">
        <v>216</v>
      </c>
      <c r="J191" s="123">
        <v>3000</v>
      </c>
      <c r="K191" s="124"/>
      <c r="L191" s="84">
        <f t="shared" si="10"/>
        <v>3000</v>
      </c>
      <c r="M191" s="85"/>
    </row>
    <row r="192" spans="1:13" ht="34.200000000000003" customHeight="1" x14ac:dyDescent="0.2">
      <c r="A192" s="120" t="s">
        <v>169</v>
      </c>
      <c r="B192" s="121"/>
      <c r="C192" s="121"/>
      <c r="D192" s="121"/>
      <c r="E192" s="122"/>
      <c r="F192" s="80"/>
      <c r="G192" s="81"/>
      <c r="H192" s="47">
        <v>1</v>
      </c>
      <c r="I192" s="61" t="s">
        <v>216</v>
      </c>
      <c r="J192" s="123">
        <v>3000</v>
      </c>
      <c r="K192" s="124"/>
      <c r="L192" s="84">
        <f t="shared" si="10"/>
        <v>3000</v>
      </c>
      <c r="M192" s="85"/>
    </row>
    <row r="193" spans="1:13" ht="34.200000000000003" customHeight="1" x14ac:dyDescent="0.2">
      <c r="A193" s="120" t="s">
        <v>167</v>
      </c>
      <c r="B193" s="121"/>
      <c r="C193" s="121"/>
      <c r="D193" s="121"/>
      <c r="E193" s="122"/>
      <c r="F193" s="80"/>
      <c r="G193" s="81"/>
      <c r="H193" s="47">
        <v>2</v>
      </c>
      <c r="I193" s="61" t="s">
        <v>216</v>
      </c>
      <c r="J193" s="123">
        <v>3000</v>
      </c>
      <c r="K193" s="124"/>
      <c r="L193" s="84">
        <f t="shared" si="10"/>
        <v>6000</v>
      </c>
      <c r="M193" s="85"/>
    </row>
    <row r="194" spans="1:13" ht="34.200000000000003" customHeight="1" x14ac:dyDescent="0.2">
      <c r="A194" s="120" t="s">
        <v>168</v>
      </c>
      <c r="B194" s="121"/>
      <c r="C194" s="121"/>
      <c r="D194" s="121"/>
      <c r="E194" s="122"/>
      <c r="F194" s="80"/>
      <c r="G194" s="81"/>
      <c r="H194" s="47">
        <v>1</v>
      </c>
      <c r="I194" s="61" t="s">
        <v>216</v>
      </c>
      <c r="J194" s="123">
        <v>3000</v>
      </c>
      <c r="K194" s="124"/>
      <c r="L194" s="84">
        <f t="shared" si="10"/>
        <v>3000</v>
      </c>
      <c r="M194" s="85"/>
    </row>
    <row r="195" spans="1:13" ht="34.200000000000003" customHeight="1" x14ac:dyDescent="0.2">
      <c r="A195" s="120" t="s">
        <v>174</v>
      </c>
      <c r="B195" s="121"/>
      <c r="C195" s="121"/>
      <c r="D195" s="121"/>
      <c r="E195" s="122"/>
      <c r="F195" s="80"/>
      <c r="G195" s="81"/>
      <c r="H195" s="46">
        <v>12</v>
      </c>
      <c r="I195" s="41" t="s">
        <v>216</v>
      </c>
      <c r="J195" s="123">
        <v>6000</v>
      </c>
      <c r="K195" s="124"/>
      <c r="L195" s="84">
        <f t="shared" si="10"/>
        <v>72000</v>
      </c>
      <c r="M195" s="85"/>
    </row>
    <row r="196" spans="1:13" ht="34.200000000000003" customHeight="1" thickBot="1" x14ac:dyDescent="0.25">
      <c r="A196" s="181" t="s">
        <v>173</v>
      </c>
      <c r="B196" s="182"/>
      <c r="C196" s="182"/>
      <c r="D196" s="182"/>
      <c r="E196" s="183"/>
      <c r="F196" s="184"/>
      <c r="G196" s="185"/>
      <c r="H196" s="7">
        <v>1</v>
      </c>
      <c r="I196" s="43" t="s">
        <v>213</v>
      </c>
      <c r="J196" s="186">
        <v>180000</v>
      </c>
      <c r="K196" s="187"/>
      <c r="L196" s="188">
        <v>180000</v>
      </c>
      <c r="M196" s="189"/>
    </row>
    <row r="197" spans="1:13" ht="34.200000000000003" customHeight="1" thickBot="1" x14ac:dyDescent="0.25">
      <c r="A197" s="164"/>
      <c r="B197" s="164"/>
      <c r="C197" s="164"/>
      <c r="D197" s="164"/>
      <c r="E197" s="164"/>
      <c r="F197" s="164"/>
      <c r="G197" s="164"/>
      <c r="H197" s="164"/>
      <c r="I197" s="164"/>
      <c r="J197" s="162" t="s">
        <v>214</v>
      </c>
      <c r="K197" s="163"/>
      <c r="L197" s="190">
        <f>SUM(L176:M196)</f>
        <v>825400</v>
      </c>
      <c r="M197" s="191"/>
    </row>
    <row r="198" spans="1:13" ht="34.200000000000003" customHeight="1" x14ac:dyDescent="0.2">
      <c r="A198" s="391" t="s">
        <v>223</v>
      </c>
      <c r="B198" s="391"/>
      <c r="C198" s="391"/>
      <c r="D198" s="391"/>
      <c r="E198" s="391"/>
      <c r="F198" s="391"/>
      <c r="G198" s="391"/>
      <c r="H198" s="391"/>
      <c r="I198" s="391"/>
      <c r="J198" s="391"/>
      <c r="K198" s="391"/>
      <c r="L198" s="391"/>
      <c r="M198" s="391"/>
    </row>
    <row r="199" spans="1:13" ht="24" customHeight="1" thickBot="1" x14ac:dyDescent="0.25">
      <c r="A199" s="158" t="s">
        <v>45</v>
      </c>
      <c r="B199" s="158"/>
      <c r="C199" s="158"/>
      <c r="D199" s="158"/>
      <c r="E199" s="158"/>
      <c r="F199" s="158"/>
      <c r="G199" s="158"/>
      <c r="H199" s="158"/>
      <c r="I199" s="158"/>
      <c r="J199" s="158"/>
      <c r="K199" s="158"/>
      <c r="L199" s="158"/>
      <c r="M199" s="158"/>
    </row>
    <row r="200" spans="1:13" ht="24" customHeight="1" thickBot="1" x14ac:dyDescent="0.25">
      <c r="A200" s="177" t="s">
        <v>1</v>
      </c>
      <c r="B200" s="178"/>
      <c r="C200" s="178"/>
      <c r="D200" s="178"/>
      <c r="E200" s="179"/>
      <c r="F200" s="180" t="s">
        <v>2</v>
      </c>
      <c r="G200" s="179"/>
      <c r="H200" s="118" t="s">
        <v>3</v>
      </c>
      <c r="I200" s="138"/>
      <c r="J200" s="180" t="s">
        <v>4</v>
      </c>
      <c r="K200" s="179"/>
      <c r="L200" s="161" t="s">
        <v>5</v>
      </c>
      <c r="M200" s="119"/>
    </row>
    <row r="201" spans="1:13" s="5" customFormat="1" ht="24" customHeight="1" x14ac:dyDescent="0.2">
      <c r="A201" s="142" t="s">
        <v>46</v>
      </c>
      <c r="B201" s="143"/>
      <c r="C201" s="143"/>
      <c r="D201" s="143"/>
      <c r="E201" s="144"/>
      <c r="F201" s="171"/>
      <c r="G201" s="172"/>
      <c r="H201" s="50">
        <v>90</v>
      </c>
      <c r="I201" s="56" t="s">
        <v>218</v>
      </c>
      <c r="J201" s="173">
        <v>2000</v>
      </c>
      <c r="K201" s="174"/>
      <c r="L201" s="175">
        <f>H201*J201</f>
        <v>180000</v>
      </c>
      <c r="M201" s="176"/>
    </row>
    <row r="202" spans="1:13" s="5" customFormat="1" ht="24" customHeight="1" x14ac:dyDescent="0.2">
      <c r="A202" s="151" t="s">
        <v>76</v>
      </c>
      <c r="B202" s="152"/>
      <c r="C202" s="152"/>
      <c r="D202" s="152"/>
      <c r="E202" s="153"/>
      <c r="F202" s="154" t="s">
        <v>77</v>
      </c>
      <c r="G202" s="155"/>
      <c r="H202" s="45">
        <v>80</v>
      </c>
      <c r="I202" s="41" t="s">
        <v>218</v>
      </c>
      <c r="J202" s="166">
        <v>500</v>
      </c>
      <c r="K202" s="167"/>
      <c r="L202" s="99">
        <f>H202*J202</f>
        <v>40000</v>
      </c>
      <c r="M202" s="168"/>
    </row>
    <row r="203" spans="1:13" s="5" customFormat="1" ht="24" customHeight="1" x14ac:dyDescent="0.2">
      <c r="A203" s="151" t="s">
        <v>74</v>
      </c>
      <c r="B203" s="152"/>
      <c r="C203" s="152"/>
      <c r="D203" s="152"/>
      <c r="E203" s="153"/>
      <c r="F203" s="154"/>
      <c r="G203" s="155"/>
      <c r="H203" s="45">
        <v>12</v>
      </c>
      <c r="I203" s="41" t="s">
        <v>218</v>
      </c>
      <c r="J203" s="166">
        <v>3500</v>
      </c>
      <c r="K203" s="167"/>
      <c r="L203" s="99">
        <f>H203*J203</f>
        <v>42000</v>
      </c>
      <c r="M203" s="168"/>
    </row>
    <row r="204" spans="1:13" s="5" customFormat="1" ht="24" customHeight="1" thickBot="1" x14ac:dyDescent="0.25">
      <c r="A204" s="86" t="s">
        <v>75</v>
      </c>
      <c r="B204" s="87"/>
      <c r="C204" s="87"/>
      <c r="D204" s="87"/>
      <c r="E204" s="88"/>
      <c r="F204" s="89"/>
      <c r="G204" s="90"/>
      <c r="H204" s="49">
        <v>6</v>
      </c>
      <c r="I204" s="43" t="s">
        <v>211</v>
      </c>
      <c r="J204" s="91">
        <v>80000</v>
      </c>
      <c r="K204" s="92"/>
      <c r="L204" s="169">
        <f>H204*J204</f>
        <v>480000</v>
      </c>
      <c r="M204" s="170"/>
    </row>
    <row r="205" spans="1:13" s="5" customFormat="1" ht="24" customHeight="1" thickBot="1" x14ac:dyDescent="0.25">
      <c r="A205" s="164"/>
      <c r="B205" s="164"/>
      <c r="C205" s="164"/>
      <c r="D205" s="164"/>
      <c r="E205" s="164"/>
      <c r="F205" s="164"/>
      <c r="G205" s="164"/>
      <c r="H205" s="164"/>
      <c r="I205" s="165"/>
      <c r="J205" s="162" t="s">
        <v>214</v>
      </c>
      <c r="K205" s="163"/>
      <c r="L205" s="156">
        <f>SUM(L201:M204)</f>
        <v>742000</v>
      </c>
      <c r="M205" s="157"/>
    </row>
    <row r="206" spans="1:13" s="5" customFormat="1" ht="24" customHeight="1" thickBot="1" x14ac:dyDescent="0.25">
      <c r="A206" s="158" t="s">
        <v>93</v>
      </c>
      <c r="B206" s="158"/>
      <c r="C206" s="158"/>
      <c r="D206" s="158"/>
      <c r="E206" s="158"/>
      <c r="F206" s="158"/>
      <c r="G206" s="158"/>
      <c r="H206" s="158"/>
      <c r="I206" s="158"/>
      <c r="J206" s="158"/>
      <c r="K206" s="158"/>
      <c r="L206" s="158"/>
      <c r="M206" s="158"/>
    </row>
    <row r="207" spans="1:13" s="5" customFormat="1" ht="24" customHeight="1" thickBot="1" x14ac:dyDescent="0.25">
      <c r="A207" s="159" t="s">
        <v>1</v>
      </c>
      <c r="B207" s="160"/>
      <c r="C207" s="160"/>
      <c r="D207" s="160"/>
      <c r="E207" s="160"/>
      <c r="F207" s="160" t="s">
        <v>2</v>
      </c>
      <c r="G207" s="160"/>
      <c r="H207" s="118" t="s">
        <v>3</v>
      </c>
      <c r="I207" s="138"/>
      <c r="J207" s="160" t="s">
        <v>4</v>
      </c>
      <c r="K207" s="160"/>
      <c r="L207" s="161" t="s">
        <v>5</v>
      </c>
      <c r="M207" s="119"/>
    </row>
    <row r="208" spans="1:13" ht="24" customHeight="1" x14ac:dyDescent="0.2">
      <c r="A208" s="142" t="s">
        <v>195</v>
      </c>
      <c r="B208" s="143"/>
      <c r="C208" s="143"/>
      <c r="D208" s="143"/>
      <c r="E208" s="144"/>
      <c r="F208" s="145" t="s">
        <v>94</v>
      </c>
      <c r="G208" s="146"/>
      <c r="H208" s="53">
        <v>8</v>
      </c>
      <c r="I208" s="40" t="s">
        <v>211</v>
      </c>
      <c r="J208" s="147">
        <v>43000</v>
      </c>
      <c r="K208" s="148"/>
      <c r="L208" s="149">
        <f>H208*J208</f>
        <v>344000</v>
      </c>
      <c r="M208" s="150"/>
    </row>
    <row r="209" spans="1:13" ht="24" customHeight="1" x14ac:dyDescent="0.2">
      <c r="A209" s="151" t="s">
        <v>95</v>
      </c>
      <c r="B209" s="152"/>
      <c r="C209" s="152"/>
      <c r="D209" s="152"/>
      <c r="E209" s="153"/>
      <c r="F209" s="154" t="s">
        <v>96</v>
      </c>
      <c r="G209" s="155"/>
      <c r="H209" s="46">
        <v>4</v>
      </c>
      <c r="I209" s="41" t="s">
        <v>211</v>
      </c>
      <c r="J209" s="123">
        <v>8500</v>
      </c>
      <c r="K209" s="124"/>
      <c r="L209" s="84">
        <f>H209*J209</f>
        <v>34000</v>
      </c>
      <c r="M209" s="85"/>
    </row>
    <row r="210" spans="1:13" ht="24" customHeight="1" x14ac:dyDescent="0.2">
      <c r="A210" s="77" t="s">
        <v>99</v>
      </c>
      <c r="B210" s="78"/>
      <c r="C210" s="78"/>
      <c r="D210" s="78"/>
      <c r="E210" s="79"/>
      <c r="F210" s="80"/>
      <c r="G210" s="81"/>
      <c r="H210" s="46">
        <v>8</v>
      </c>
      <c r="I210" s="41" t="s">
        <v>218</v>
      </c>
      <c r="J210" s="123">
        <v>400</v>
      </c>
      <c r="K210" s="124"/>
      <c r="L210" s="84">
        <f>H210*J210</f>
        <v>3200</v>
      </c>
      <c r="M210" s="85"/>
    </row>
    <row r="211" spans="1:13" ht="24" customHeight="1" x14ac:dyDescent="0.2">
      <c r="A211" s="77" t="s">
        <v>97</v>
      </c>
      <c r="B211" s="78"/>
      <c r="C211" s="78"/>
      <c r="D211" s="78"/>
      <c r="E211" s="79"/>
      <c r="F211" s="80"/>
      <c r="G211" s="81"/>
      <c r="H211" s="54">
        <v>2</v>
      </c>
      <c r="I211" s="62" t="s">
        <v>211</v>
      </c>
      <c r="J211" s="123">
        <v>60000</v>
      </c>
      <c r="K211" s="124"/>
      <c r="L211" s="84">
        <f>H211*J211</f>
        <v>120000</v>
      </c>
      <c r="M211" s="85"/>
    </row>
    <row r="212" spans="1:13" ht="24" customHeight="1" x14ac:dyDescent="0.2">
      <c r="A212" s="77" t="s">
        <v>98</v>
      </c>
      <c r="B212" s="78"/>
      <c r="C212" s="78"/>
      <c r="D212" s="78"/>
      <c r="E212" s="79"/>
      <c r="F212" s="80"/>
      <c r="G212" s="81"/>
      <c r="H212" s="46">
        <v>1</v>
      </c>
      <c r="I212" s="41" t="s">
        <v>213</v>
      </c>
      <c r="J212" s="123">
        <v>24000</v>
      </c>
      <c r="K212" s="124"/>
      <c r="L212" s="84">
        <f>H212*J212</f>
        <v>24000</v>
      </c>
      <c r="M212" s="85"/>
    </row>
    <row r="213" spans="1:13" ht="24" customHeight="1" x14ac:dyDescent="0.2">
      <c r="A213" s="139" t="s">
        <v>87</v>
      </c>
      <c r="B213" s="140"/>
      <c r="C213" s="140"/>
      <c r="D213" s="140"/>
      <c r="E213" s="141"/>
      <c r="F213" s="80" t="s">
        <v>84</v>
      </c>
      <c r="G213" s="81"/>
      <c r="H213" s="47">
        <v>1</v>
      </c>
      <c r="I213" s="61" t="s">
        <v>213</v>
      </c>
      <c r="J213" s="123"/>
      <c r="K213" s="124"/>
      <c r="L213" s="125"/>
      <c r="M213" s="126"/>
    </row>
    <row r="214" spans="1:13" ht="24" customHeight="1" x14ac:dyDescent="0.2">
      <c r="A214" s="120" t="s">
        <v>88</v>
      </c>
      <c r="B214" s="121"/>
      <c r="C214" s="121"/>
      <c r="D214" s="121"/>
      <c r="E214" s="122"/>
      <c r="F214" s="80" t="s">
        <v>84</v>
      </c>
      <c r="G214" s="81"/>
      <c r="H214" s="47">
        <v>1</v>
      </c>
      <c r="I214" s="61" t="s">
        <v>213</v>
      </c>
      <c r="J214" s="123"/>
      <c r="K214" s="124"/>
      <c r="L214" s="125"/>
      <c r="M214" s="126"/>
    </row>
    <row r="215" spans="1:13" ht="24" customHeight="1" x14ac:dyDescent="0.2">
      <c r="A215" s="120" t="s">
        <v>105</v>
      </c>
      <c r="B215" s="121"/>
      <c r="C215" s="121"/>
      <c r="D215" s="121"/>
      <c r="E215" s="122"/>
      <c r="F215" s="80"/>
      <c r="G215" s="81"/>
      <c r="H215" s="47">
        <v>2</v>
      </c>
      <c r="I215" s="61" t="s">
        <v>211</v>
      </c>
      <c r="J215" s="123"/>
      <c r="K215" s="124"/>
      <c r="L215" s="125"/>
      <c r="M215" s="126"/>
    </row>
    <row r="216" spans="1:13" ht="24" customHeight="1" x14ac:dyDescent="0.2">
      <c r="A216" s="120" t="s">
        <v>89</v>
      </c>
      <c r="B216" s="121"/>
      <c r="C216" s="121"/>
      <c r="D216" s="121"/>
      <c r="E216" s="122"/>
      <c r="F216" s="80" t="s">
        <v>175</v>
      </c>
      <c r="G216" s="81"/>
      <c r="H216" s="47"/>
      <c r="I216" s="61"/>
      <c r="J216" s="123"/>
      <c r="K216" s="124"/>
      <c r="L216" s="125"/>
      <c r="M216" s="126"/>
    </row>
    <row r="217" spans="1:13" ht="24" customHeight="1" x14ac:dyDescent="0.2">
      <c r="A217" s="120" t="s">
        <v>90</v>
      </c>
      <c r="B217" s="121"/>
      <c r="C217" s="121"/>
      <c r="D217" s="121"/>
      <c r="E217" s="122"/>
      <c r="F217" s="80" t="s">
        <v>175</v>
      </c>
      <c r="G217" s="81"/>
      <c r="H217" s="47"/>
      <c r="I217" s="61"/>
      <c r="J217" s="123"/>
      <c r="K217" s="124"/>
      <c r="L217" s="125"/>
      <c r="M217" s="126"/>
    </row>
    <row r="218" spans="1:13" ht="24" customHeight="1" x14ac:dyDescent="0.2">
      <c r="A218" s="120" t="s">
        <v>91</v>
      </c>
      <c r="B218" s="121"/>
      <c r="C218" s="121"/>
      <c r="D218" s="121"/>
      <c r="E218" s="122"/>
      <c r="F218" s="80" t="s">
        <v>175</v>
      </c>
      <c r="G218" s="81"/>
      <c r="H218" s="47"/>
      <c r="I218" s="61"/>
      <c r="J218" s="123"/>
      <c r="K218" s="124"/>
      <c r="L218" s="125"/>
      <c r="M218" s="126"/>
    </row>
    <row r="219" spans="1:13" ht="24" customHeight="1" thickBot="1" x14ac:dyDescent="0.25">
      <c r="A219" s="127" t="s">
        <v>92</v>
      </c>
      <c r="B219" s="128"/>
      <c r="C219" s="128"/>
      <c r="D219" s="128"/>
      <c r="E219" s="129"/>
      <c r="F219" s="130" t="s">
        <v>175</v>
      </c>
      <c r="G219" s="131"/>
      <c r="H219" s="48"/>
      <c r="I219" s="43"/>
      <c r="J219" s="132"/>
      <c r="K219" s="133"/>
      <c r="L219" s="134"/>
      <c r="M219" s="135"/>
    </row>
    <row r="220" spans="1:13" ht="24" customHeight="1" thickBot="1" x14ac:dyDescent="0.25">
      <c r="A220" s="37"/>
      <c r="B220" s="37"/>
      <c r="C220" s="37"/>
      <c r="D220" s="37"/>
      <c r="E220" s="37"/>
      <c r="F220" s="37"/>
      <c r="G220" s="37"/>
      <c r="H220" s="37"/>
      <c r="I220" s="11"/>
      <c r="J220" s="136" t="s">
        <v>214</v>
      </c>
      <c r="K220" s="137"/>
      <c r="L220" s="113">
        <f>SUM(L208:M212)</f>
        <v>525200</v>
      </c>
      <c r="M220" s="114"/>
    </row>
    <row r="221" spans="1:13" ht="24" customHeight="1" thickBot="1" x14ac:dyDescent="0.25">
      <c r="A221" s="373" t="s">
        <v>227</v>
      </c>
      <c r="B221" s="373"/>
      <c r="C221" s="373"/>
      <c r="D221" s="373"/>
      <c r="E221" s="373"/>
      <c r="F221" s="373"/>
      <c r="G221" s="373"/>
      <c r="H221" s="373"/>
      <c r="I221" s="373"/>
      <c r="J221" s="373"/>
      <c r="K221" s="373"/>
      <c r="L221" s="373"/>
      <c r="M221" s="373"/>
    </row>
    <row r="222" spans="1:13" ht="24" customHeight="1" thickBot="1" x14ac:dyDescent="0.25">
      <c r="A222" s="115" t="s">
        <v>1</v>
      </c>
      <c r="B222" s="116"/>
      <c r="C222" s="116"/>
      <c r="D222" s="116"/>
      <c r="E222" s="116"/>
      <c r="F222" s="116" t="s">
        <v>2</v>
      </c>
      <c r="G222" s="116"/>
      <c r="H222" s="118" t="s">
        <v>3</v>
      </c>
      <c r="I222" s="138"/>
      <c r="J222" s="117" t="s">
        <v>4</v>
      </c>
      <c r="K222" s="116"/>
      <c r="L222" s="118" t="s">
        <v>5</v>
      </c>
      <c r="M222" s="119"/>
    </row>
    <row r="223" spans="1:13" ht="24" customHeight="1" x14ac:dyDescent="0.2">
      <c r="A223" s="104" t="s">
        <v>176</v>
      </c>
      <c r="B223" s="105"/>
      <c r="C223" s="105"/>
      <c r="D223" s="105"/>
      <c r="E223" s="106"/>
      <c r="F223" s="107" t="s">
        <v>177</v>
      </c>
      <c r="G223" s="108"/>
      <c r="H223" s="52">
        <v>2</v>
      </c>
      <c r="I223" s="40" t="s">
        <v>211</v>
      </c>
      <c r="J223" s="109">
        <v>220000</v>
      </c>
      <c r="K223" s="110"/>
      <c r="L223" s="111">
        <f>H223*J223</f>
        <v>440000</v>
      </c>
      <c r="M223" s="112"/>
    </row>
    <row r="224" spans="1:13" ht="24" customHeight="1" x14ac:dyDescent="0.2">
      <c r="A224" s="77" t="s">
        <v>185</v>
      </c>
      <c r="B224" s="78"/>
      <c r="C224" s="78"/>
      <c r="D224" s="78"/>
      <c r="E224" s="79"/>
      <c r="F224" s="80"/>
      <c r="G224" s="81"/>
      <c r="H224" s="45">
        <v>22</v>
      </c>
      <c r="I224" s="41" t="s">
        <v>212</v>
      </c>
      <c r="J224" s="82">
        <v>30000</v>
      </c>
      <c r="K224" s="83"/>
      <c r="L224" s="99">
        <f>H224*J224</f>
        <v>660000</v>
      </c>
      <c r="M224" s="100"/>
    </row>
    <row r="225" spans="1:13" ht="24" customHeight="1" x14ac:dyDescent="0.2">
      <c r="A225" s="101" t="s">
        <v>186</v>
      </c>
      <c r="B225" s="102"/>
      <c r="C225" s="102"/>
      <c r="D225" s="102"/>
      <c r="E225" s="103"/>
      <c r="F225" s="80"/>
      <c r="G225" s="81"/>
      <c r="H225" s="45">
        <v>4</v>
      </c>
      <c r="I225" s="41" t="s">
        <v>212</v>
      </c>
      <c r="J225" s="82">
        <v>37500</v>
      </c>
      <c r="K225" s="83"/>
      <c r="L225" s="99">
        <f>H225*J225</f>
        <v>150000</v>
      </c>
      <c r="M225" s="100"/>
    </row>
    <row r="226" spans="1:13" ht="24" customHeight="1" x14ac:dyDescent="0.2">
      <c r="A226" s="77" t="s">
        <v>182</v>
      </c>
      <c r="B226" s="78"/>
      <c r="C226" s="78"/>
      <c r="D226" s="78"/>
      <c r="E226" s="79"/>
      <c r="F226" s="80" t="s">
        <v>183</v>
      </c>
      <c r="G226" s="81"/>
      <c r="H226" s="45">
        <v>22</v>
      </c>
      <c r="I226" s="41" t="s">
        <v>211</v>
      </c>
      <c r="J226" s="82">
        <v>20000</v>
      </c>
      <c r="K226" s="83"/>
      <c r="L226" s="99">
        <f t="shared" ref="L226:L227" si="12">H226*J226</f>
        <v>440000</v>
      </c>
      <c r="M226" s="100"/>
    </row>
    <row r="227" spans="1:13" ht="24" customHeight="1" x14ac:dyDescent="0.2">
      <c r="A227" s="97"/>
      <c r="B227" s="98"/>
      <c r="C227" s="98"/>
      <c r="D227" s="98"/>
      <c r="E227" s="81"/>
      <c r="F227" s="80" t="s">
        <v>184</v>
      </c>
      <c r="G227" s="81"/>
      <c r="H227" s="45">
        <v>22</v>
      </c>
      <c r="I227" s="41" t="s">
        <v>211</v>
      </c>
      <c r="J227" s="82">
        <v>25000</v>
      </c>
      <c r="K227" s="83"/>
      <c r="L227" s="99">
        <f t="shared" si="12"/>
        <v>550000</v>
      </c>
      <c r="M227" s="100"/>
    </row>
    <row r="228" spans="1:13" ht="24" customHeight="1" x14ac:dyDescent="0.2">
      <c r="A228" s="77" t="s">
        <v>199</v>
      </c>
      <c r="B228" s="78"/>
      <c r="C228" s="78"/>
      <c r="D228" s="78"/>
      <c r="E228" s="79"/>
      <c r="F228" s="80" t="s">
        <v>198</v>
      </c>
      <c r="G228" s="81"/>
      <c r="H228" s="55">
        <v>1160</v>
      </c>
      <c r="I228" s="61" t="s">
        <v>219</v>
      </c>
      <c r="J228" s="82">
        <v>180</v>
      </c>
      <c r="K228" s="83"/>
      <c r="L228" s="99">
        <f>H228*J228</f>
        <v>208800</v>
      </c>
      <c r="M228" s="100"/>
    </row>
    <row r="229" spans="1:13" ht="24" customHeight="1" x14ac:dyDescent="0.2">
      <c r="A229" s="77" t="s">
        <v>196</v>
      </c>
      <c r="B229" s="78"/>
      <c r="C229" s="78"/>
      <c r="D229" s="78"/>
      <c r="E229" s="79"/>
      <c r="F229" s="80"/>
      <c r="G229" s="81"/>
      <c r="H229" s="55">
        <v>80</v>
      </c>
      <c r="I229" s="61" t="s">
        <v>219</v>
      </c>
      <c r="J229" s="82">
        <v>170</v>
      </c>
      <c r="K229" s="83"/>
      <c r="L229" s="84">
        <f>H229*J229</f>
        <v>13600</v>
      </c>
      <c r="M229" s="85"/>
    </row>
    <row r="230" spans="1:13" ht="24" customHeight="1" x14ac:dyDescent="0.2">
      <c r="A230" s="77" t="s">
        <v>197</v>
      </c>
      <c r="B230" s="78"/>
      <c r="C230" s="78"/>
      <c r="D230" s="78"/>
      <c r="E230" s="79"/>
      <c r="F230" s="80"/>
      <c r="G230" s="81"/>
      <c r="H230" s="55">
        <v>250</v>
      </c>
      <c r="I230" s="61" t="s">
        <v>219</v>
      </c>
      <c r="J230" s="82">
        <v>170</v>
      </c>
      <c r="K230" s="83"/>
      <c r="L230" s="84">
        <f>H230*J230</f>
        <v>42500</v>
      </c>
      <c r="M230" s="85"/>
    </row>
    <row r="231" spans="1:13" ht="24" customHeight="1" x14ac:dyDescent="0.2">
      <c r="A231" s="77" t="s">
        <v>135</v>
      </c>
      <c r="B231" s="78"/>
      <c r="C231" s="78"/>
      <c r="D231" s="78"/>
      <c r="E231" s="79"/>
      <c r="F231" s="80"/>
      <c r="G231" s="81"/>
      <c r="H231" s="55">
        <v>22</v>
      </c>
      <c r="I231" s="61" t="s">
        <v>212</v>
      </c>
      <c r="J231" s="82">
        <v>28000</v>
      </c>
      <c r="K231" s="83"/>
      <c r="L231" s="84">
        <f t="shared" ref="L231:L232" si="13">H231*J231</f>
        <v>616000</v>
      </c>
      <c r="M231" s="85"/>
    </row>
    <row r="232" spans="1:13" ht="24" customHeight="1" thickBot="1" x14ac:dyDescent="0.25">
      <c r="A232" s="86" t="s">
        <v>190</v>
      </c>
      <c r="B232" s="87"/>
      <c r="C232" s="87"/>
      <c r="D232" s="87"/>
      <c r="E232" s="88"/>
      <c r="F232" s="89"/>
      <c r="G232" s="90"/>
      <c r="H232" s="49">
        <v>40</v>
      </c>
      <c r="I232" s="43"/>
      <c r="J232" s="91">
        <v>500</v>
      </c>
      <c r="K232" s="92"/>
      <c r="L232" s="93">
        <f t="shared" si="13"/>
        <v>20000</v>
      </c>
      <c r="M232" s="94"/>
    </row>
    <row r="233" spans="1:13" ht="24" customHeight="1" thickBot="1" x14ac:dyDescent="0.25">
      <c r="A233" s="37"/>
      <c r="B233" s="37"/>
      <c r="C233" s="37"/>
      <c r="D233" s="37"/>
      <c r="E233" s="37"/>
      <c r="F233" s="37"/>
      <c r="G233" s="37"/>
      <c r="H233" s="37"/>
      <c r="I233" s="37"/>
      <c r="J233" s="95" t="s">
        <v>214</v>
      </c>
      <c r="K233" s="96"/>
      <c r="L233" s="74">
        <f>SUM(L223:M232)</f>
        <v>3140900</v>
      </c>
      <c r="M233" s="75"/>
    </row>
    <row r="234" spans="1:13" ht="28.8" customHeight="1" x14ac:dyDescent="0.15">
      <c r="A234" s="372" t="s">
        <v>224</v>
      </c>
      <c r="B234" s="372"/>
      <c r="C234" s="372"/>
      <c r="D234" s="372"/>
      <c r="E234" s="372"/>
      <c r="F234" s="372"/>
      <c r="G234" s="372"/>
      <c r="H234" s="372"/>
      <c r="I234" s="372"/>
      <c r="J234" s="372"/>
      <c r="K234" s="372"/>
      <c r="L234" s="372"/>
      <c r="M234" s="372"/>
    </row>
    <row r="235" spans="1:13" ht="23.25" customHeight="1" x14ac:dyDescent="0.15">
      <c r="A235" s="64"/>
      <c r="B235" s="64"/>
      <c r="C235" s="8"/>
      <c r="D235" s="8"/>
      <c r="E235" s="8"/>
      <c r="F235" s="6"/>
      <c r="G235" s="6"/>
      <c r="H235" s="5"/>
      <c r="I235" s="8"/>
      <c r="J235" s="9"/>
      <c r="K235" s="9"/>
      <c r="L235" s="76"/>
      <c r="M235" s="76"/>
    </row>
  </sheetData>
  <mergeCells count="767">
    <mergeCell ref="A1:M2"/>
    <mergeCell ref="A3:G4"/>
    <mergeCell ref="J3:M3"/>
    <mergeCell ref="A5:G5"/>
    <mergeCell ref="A6:G6"/>
    <mergeCell ref="A7:G7"/>
    <mergeCell ref="I7:K7"/>
    <mergeCell ref="B16:I16"/>
    <mergeCell ref="J16:L16"/>
    <mergeCell ref="B17:I17"/>
    <mergeCell ref="J17:L17"/>
    <mergeCell ref="B18:I18"/>
    <mergeCell ref="J18:L18"/>
    <mergeCell ref="A8:F8"/>
    <mergeCell ref="C9:F10"/>
    <mergeCell ref="I9:M9"/>
    <mergeCell ref="I10:M10"/>
    <mergeCell ref="C11:F12"/>
    <mergeCell ref="I11:M11"/>
    <mergeCell ref="B22:I22"/>
    <mergeCell ref="J22:L22"/>
    <mergeCell ref="B23:I23"/>
    <mergeCell ref="J23:L23"/>
    <mergeCell ref="B24:I24"/>
    <mergeCell ref="J24:L24"/>
    <mergeCell ref="B19:I19"/>
    <mergeCell ref="J19:L19"/>
    <mergeCell ref="B20:I20"/>
    <mergeCell ref="J20:L20"/>
    <mergeCell ref="B21:I21"/>
    <mergeCell ref="J21:L21"/>
    <mergeCell ref="B28:I28"/>
    <mergeCell ref="J28:L28"/>
    <mergeCell ref="G29:I29"/>
    <mergeCell ref="J29:L29"/>
    <mergeCell ref="G30:I30"/>
    <mergeCell ref="J30:L30"/>
    <mergeCell ref="B25:I25"/>
    <mergeCell ref="J25:L25"/>
    <mergeCell ref="B26:I26"/>
    <mergeCell ref="J26:L26"/>
    <mergeCell ref="B27:I27"/>
    <mergeCell ref="J27:L27"/>
    <mergeCell ref="G34:I34"/>
    <mergeCell ref="J34:L34"/>
    <mergeCell ref="G35:I35"/>
    <mergeCell ref="J35:L35"/>
    <mergeCell ref="A36:M36"/>
    <mergeCell ref="A37:M37"/>
    <mergeCell ref="G31:I31"/>
    <mergeCell ref="J31:L31"/>
    <mergeCell ref="G32:I32"/>
    <mergeCell ref="J32:L32"/>
    <mergeCell ref="G33:I33"/>
    <mergeCell ref="J33:L33"/>
    <mergeCell ref="A40:E40"/>
    <mergeCell ref="F40:G40"/>
    <mergeCell ref="J40:K40"/>
    <mergeCell ref="L40:M40"/>
    <mergeCell ref="A41:E41"/>
    <mergeCell ref="F41:G41"/>
    <mergeCell ref="J41:K41"/>
    <mergeCell ref="L41:M41"/>
    <mergeCell ref="A38:E38"/>
    <mergeCell ref="F38:G38"/>
    <mergeCell ref="H38:I38"/>
    <mergeCell ref="J38:K38"/>
    <mergeCell ref="L38:M38"/>
    <mergeCell ref="A39:M39"/>
    <mergeCell ref="A44:E44"/>
    <mergeCell ref="F44:G44"/>
    <mergeCell ref="J44:K44"/>
    <mergeCell ref="L44:M44"/>
    <mergeCell ref="A45:E45"/>
    <mergeCell ref="F45:G45"/>
    <mergeCell ref="J45:K45"/>
    <mergeCell ref="L45:M45"/>
    <mergeCell ref="A42:E42"/>
    <mergeCell ref="F42:G42"/>
    <mergeCell ref="J42:K42"/>
    <mergeCell ref="L42:M42"/>
    <mergeCell ref="A43:E43"/>
    <mergeCell ref="F43:G43"/>
    <mergeCell ref="J43:K43"/>
    <mergeCell ref="L43:M43"/>
    <mergeCell ref="A48:G48"/>
    <mergeCell ref="J48:K48"/>
    <mergeCell ref="L48:M48"/>
    <mergeCell ref="A49:M49"/>
    <mergeCell ref="A50:E50"/>
    <mergeCell ref="F50:G50"/>
    <mergeCell ref="J50:K50"/>
    <mergeCell ref="L50:M50"/>
    <mergeCell ref="A46:E46"/>
    <mergeCell ref="F46:G46"/>
    <mergeCell ref="J46:K46"/>
    <mergeCell ref="L46:M46"/>
    <mergeCell ref="A47:E47"/>
    <mergeCell ref="F47:G47"/>
    <mergeCell ref="J47:K47"/>
    <mergeCell ref="L47:M47"/>
    <mergeCell ref="A53:E53"/>
    <mergeCell ref="F53:G53"/>
    <mergeCell ref="J53:K53"/>
    <mergeCell ref="L53:M53"/>
    <mergeCell ref="A54:E54"/>
    <mergeCell ref="F54:G54"/>
    <mergeCell ref="J54:K54"/>
    <mergeCell ref="L54:M54"/>
    <mergeCell ref="A51:E51"/>
    <mergeCell ref="F51:G51"/>
    <mergeCell ref="J51:K51"/>
    <mergeCell ref="L51:M51"/>
    <mergeCell ref="A52:E52"/>
    <mergeCell ref="F52:G52"/>
    <mergeCell ref="J52:K52"/>
    <mergeCell ref="L52:M52"/>
    <mergeCell ref="A57:E57"/>
    <mergeCell ref="F57:G57"/>
    <mergeCell ref="J57:K57"/>
    <mergeCell ref="L57:M57"/>
    <mergeCell ref="A58:E58"/>
    <mergeCell ref="F58:G58"/>
    <mergeCell ref="J58:K58"/>
    <mergeCell ref="L58:M58"/>
    <mergeCell ref="A55:E55"/>
    <mergeCell ref="F55:G55"/>
    <mergeCell ref="J55:K55"/>
    <mergeCell ref="L55:M55"/>
    <mergeCell ref="A56:E56"/>
    <mergeCell ref="F56:G56"/>
    <mergeCell ref="J56:K56"/>
    <mergeCell ref="L56:M56"/>
    <mergeCell ref="A61:G61"/>
    <mergeCell ref="J61:K61"/>
    <mergeCell ref="L61:M61"/>
    <mergeCell ref="A62:M62"/>
    <mergeCell ref="A63:E63"/>
    <mergeCell ref="F63:G63"/>
    <mergeCell ref="J63:K63"/>
    <mergeCell ref="L63:M63"/>
    <mergeCell ref="A59:E59"/>
    <mergeCell ref="F59:G59"/>
    <mergeCell ref="J59:K59"/>
    <mergeCell ref="L59:M59"/>
    <mergeCell ref="A60:E60"/>
    <mergeCell ref="F60:G60"/>
    <mergeCell ref="J60:K60"/>
    <mergeCell ref="L60:M60"/>
    <mergeCell ref="A66:E66"/>
    <mergeCell ref="F66:G66"/>
    <mergeCell ref="J66:K66"/>
    <mergeCell ref="L66:M66"/>
    <mergeCell ref="A67:G67"/>
    <mergeCell ref="J67:K67"/>
    <mergeCell ref="L67:M67"/>
    <mergeCell ref="A64:E64"/>
    <mergeCell ref="F64:G64"/>
    <mergeCell ref="J64:K64"/>
    <mergeCell ref="L64:M64"/>
    <mergeCell ref="A65:E65"/>
    <mergeCell ref="F65:G65"/>
    <mergeCell ref="J65:K65"/>
    <mergeCell ref="L65:M65"/>
    <mergeCell ref="A70:E70"/>
    <mergeCell ref="F70:G70"/>
    <mergeCell ref="J70:K70"/>
    <mergeCell ref="L70:M70"/>
    <mergeCell ref="A71:E71"/>
    <mergeCell ref="F71:G71"/>
    <mergeCell ref="J71:K71"/>
    <mergeCell ref="L71:M71"/>
    <mergeCell ref="A68:K68"/>
    <mergeCell ref="L68:M68"/>
    <mergeCell ref="A69:E69"/>
    <mergeCell ref="F69:G69"/>
    <mergeCell ref="J69:K69"/>
    <mergeCell ref="L69:M69"/>
    <mergeCell ref="A74:E74"/>
    <mergeCell ref="F74:G74"/>
    <mergeCell ref="J74:K74"/>
    <mergeCell ref="L74:M74"/>
    <mergeCell ref="A75:E75"/>
    <mergeCell ref="F75:G75"/>
    <mergeCell ref="J75:K75"/>
    <mergeCell ref="L75:M75"/>
    <mergeCell ref="A72:E72"/>
    <mergeCell ref="F72:G72"/>
    <mergeCell ref="J72:K72"/>
    <mergeCell ref="L72:M72"/>
    <mergeCell ref="A73:E73"/>
    <mergeCell ref="F73:G73"/>
    <mergeCell ref="J73:K73"/>
    <mergeCell ref="L73:M73"/>
    <mergeCell ref="A78:E78"/>
    <mergeCell ref="F78:G78"/>
    <mergeCell ref="J78:K78"/>
    <mergeCell ref="L78:M78"/>
    <mergeCell ref="J79:K79"/>
    <mergeCell ref="L79:M79"/>
    <mergeCell ref="A76:E76"/>
    <mergeCell ref="F76:G76"/>
    <mergeCell ref="J76:K76"/>
    <mergeCell ref="L76:M76"/>
    <mergeCell ref="A77:E77"/>
    <mergeCell ref="F77:G77"/>
    <mergeCell ref="J77:K77"/>
    <mergeCell ref="L77:M77"/>
    <mergeCell ref="A83:E83"/>
    <mergeCell ref="F83:G83"/>
    <mergeCell ref="J83:K83"/>
    <mergeCell ref="L83:M83"/>
    <mergeCell ref="A84:E84"/>
    <mergeCell ref="F84:G84"/>
    <mergeCell ref="J84:K84"/>
    <mergeCell ref="L84:M84"/>
    <mergeCell ref="A80:M80"/>
    <mergeCell ref="A81:M81"/>
    <mergeCell ref="A82:E82"/>
    <mergeCell ref="F82:G82"/>
    <mergeCell ref="H82:I82"/>
    <mergeCell ref="J82:K82"/>
    <mergeCell ref="L82:M82"/>
    <mergeCell ref="A88:E88"/>
    <mergeCell ref="F88:G88"/>
    <mergeCell ref="J88:K88"/>
    <mergeCell ref="L88:M88"/>
    <mergeCell ref="A89:E89"/>
    <mergeCell ref="F89:G89"/>
    <mergeCell ref="J89:K89"/>
    <mergeCell ref="L89:M89"/>
    <mergeCell ref="J85:K85"/>
    <mergeCell ref="L85:M85"/>
    <mergeCell ref="A86:M86"/>
    <mergeCell ref="A87:E87"/>
    <mergeCell ref="F87:G87"/>
    <mergeCell ref="H87:I87"/>
    <mergeCell ref="J87:K87"/>
    <mergeCell ref="L87:M87"/>
    <mergeCell ref="A92:E92"/>
    <mergeCell ref="F92:G92"/>
    <mergeCell ref="J92:K92"/>
    <mergeCell ref="L92:M92"/>
    <mergeCell ref="A93:E93"/>
    <mergeCell ref="F93:G93"/>
    <mergeCell ref="J93:K93"/>
    <mergeCell ref="L93:M93"/>
    <mergeCell ref="A90:E90"/>
    <mergeCell ref="F90:G90"/>
    <mergeCell ref="J90:K90"/>
    <mergeCell ref="L90:M90"/>
    <mergeCell ref="A91:E91"/>
    <mergeCell ref="F91:G91"/>
    <mergeCell ref="J91:K91"/>
    <mergeCell ref="L91:M91"/>
    <mergeCell ref="A96:E96"/>
    <mergeCell ref="F96:G96"/>
    <mergeCell ref="J96:K96"/>
    <mergeCell ref="L96:M96"/>
    <mergeCell ref="A97:E97"/>
    <mergeCell ref="F97:G97"/>
    <mergeCell ref="J97:K97"/>
    <mergeCell ref="L97:M97"/>
    <mergeCell ref="A94:E94"/>
    <mergeCell ref="F94:G94"/>
    <mergeCell ref="J94:K94"/>
    <mergeCell ref="L94:M94"/>
    <mergeCell ref="A95:E95"/>
    <mergeCell ref="F95:G95"/>
    <mergeCell ref="J95:K95"/>
    <mergeCell ref="L95:M95"/>
    <mergeCell ref="A101:E101"/>
    <mergeCell ref="F101:G101"/>
    <mergeCell ref="J101:K101"/>
    <mergeCell ref="L101:M101"/>
    <mergeCell ref="A102:E102"/>
    <mergeCell ref="F102:G102"/>
    <mergeCell ref="J102:K102"/>
    <mergeCell ref="L102:M102"/>
    <mergeCell ref="J98:K98"/>
    <mergeCell ref="L98:M98"/>
    <mergeCell ref="A99:M99"/>
    <mergeCell ref="A100:E100"/>
    <mergeCell ref="F100:G100"/>
    <mergeCell ref="H100:I100"/>
    <mergeCell ref="J100:K100"/>
    <mergeCell ref="L100:M100"/>
    <mergeCell ref="A105:E105"/>
    <mergeCell ref="F105:G105"/>
    <mergeCell ref="J105:K105"/>
    <mergeCell ref="L105:M105"/>
    <mergeCell ref="A106:E106"/>
    <mergeCell ref="F106:G106"/>
    <mergeCell ref="J106:K106"/>
    <mergeCell ref="L106:M106"/>
    <mergeCell ref="A103:E103"/>
    <mergeCell ref="F103:G103"/>
    <mergeCell ref="J103:K103"/>
    <mergeCell ref="L103:M103"/>
    <mergeCell ref="A104:E104"/>
    <mergeCell ref="F104:G104"/>
    <mergeCell ref="J104:K104"/>
    <mergeCell ref="L104:M104"/>
    <mergeCell ref="A109:E109"/>
    <mergeCell ref="F109:G109"/>
    <mergeCell ref="J109:K109"/>
    <mergeCell ref="L109:M109"/>
    <mergeCell ref="A110:E110"/>
    <mergeCell ref="F110:G110"/>
    <mergeCell ref="J110:K110"/>
    <mergeCell ref="L110:M110"/>
    <mergeCell ref="A107:E107"/>
    <mergeCell ref="F107:G107"/>
    <mergeCell ref="J107:K107"/>
    <mergeCell ref="L107:M107"/>
    <mergeCell ref="A108:E108"/>
    <mergeCell ref="F108:G108"/>
    <mergeCell ref="J108:K108"/>
    <mergeCell ref="L108:M108"/>
    <mergeCell ref="J111:K111"/>
    <mergeCell ref="L111:M111"/>
    <mergeCell ref="A112:M112"/>
    <mergeCell ref="A113:M113"/>
    <mergeCell ref="A114:E114"/>
    <mergeCell ref="F114:G114"/>
    <mergeCell ref="H114:I114"/>
    <mergeCell ref="J114:K114"/>
    <mergeCell ref="L114:M114"/>
    <mergeCell ref="A117:E117"/>
    <mergeCell ref="F117:G117"/>
    <mergeCell ref="J117:K117"/>
    <mergeCell ref="L117:M117"/>
    <mergeCell ref="A118:E118"/>
    <mergeCell ref="F118:G118"/>
    <mergeCell ref="J118:K118"/>
    <mergeCell ref="L118:M118"/>
    <mergeCell ref="A115:E115"/>
    <mergeCell ref="F115:G115"/>
    <mergeCell ref="J115:K115"/>
    <mergeCell ref="L115:M115"/>
    <mergeCell ref="A116:E116"/>
    <mergeCell ref="F116:G116"/>
    <mergeCell ref="J116:K116"/>
    <mergeCell ref="L116:M116"/>
    <mergeCell ref="A119:I119"/>
    <mergeCell ref="J119:K119"/>
    <mergeCell ref="L119:M119"/>
    <mergeCell ref="A120:M120"/>
    <mergeCell ref="A121:E121"/>
    <mergeCell ref="F121:G121"/>
    <mergeCell ref="H121:I121"/>
    <mergeCell ref="J121:K121"/>
    <mergeCell ref="L121:M121"/>
    <mergeCell ref="A124:E124"/>
    <mergeCell ref="F124:G124"/>
    <mergeCell ref="J124:K124"/>
    <mergeCell ref="L124:M124"/>
    <mergeCell ref="A125:E125"/>
    <mergeCell ref="F125:G125"/>
    <mergeCell ref="J125:K125"/>
    <mergeCell ref="L125:M125"/>
    <mergeCell ref="A122:E122"/>
    <mergeCell ref="F122:G122"/>
    <mergeCell ref="J122:K122"/>
    <mergeCell ref="L122:M122"/>
    <mergeCell ref="A123:E123"/>
    <mergeCell ref="F123:G123"/>
    <mergeCell ref="J123:K123"/>
    <mergeCell ref="L123:M123"/>
    <mergeCell ref="A128:E128"/>
    <mergeCell ref="F128:G128"/>
    <mergeCell ref="J128:K128"/>
    <mergeCell ref="L128:M128"/>
    <mergeCell ref="A129:E129"/>
    <mergeCell ref="F129:G129"/>
    <mergeCell ref="J129:K129"/>
    <mergeCell ref="L129:M129"/>
    <mergeCell ref="A126:E126"/>
    <mergeCell ref="F126:G126"/>
    <mergeCell ref="J126:K126"/>
    <mergeCell ref="L126:M126"/>
    <mergeCell ref="A127:E127"/>
    <mergeCell ref="F127:G127"/>
    <mergeCell ref="J127:K127"/>
    <mergeCell ref="L127:M127"/>
    <mergeCell ref="J132:K132"/>
    <mergeCell ref="L132:M132"/>
    <mergeCell ref="A133:M133"/>
    <mergeCell ref="A134:E134"/>
    <mergeCell ref="F134:G134"/>
    <mergeCell ref="H134:I134"/>
    <mergeCell ref="J134:K134"/>
    <mergeCell ref="L134:M134"/>
    <mergeCell ref="A130:E130"/>
    <mergeCell ref="F130:G130"/>
    <mergeCell ref="J130:K130"/>
    <mergeCell ref="L130:M130"/>
    <mergeCell ref="A131:E131"/>
    <mergeCell ref="F131:G131"/>
    <mergeCell ref="J131:K131"/>
    <mergeCell ref="L131:M131"/>
    <mergeCell ref="A137:M137"/>
    <mergeCell ref="A138:M138"/>
    <mergeCell ref="A139:E139"/>
    <mergeCell ref="F139:G139"/>
    <mergeCell ref="H139:I139"/>
    <mergeCell ref="J139:K139"/>
    <mergeCell ref="L139:M139"/>
    <mergeCell ref="A135:E135"/>
    <mergeCell ref="F135:G135"/>
    <mergeCell ref="J135:K135"/>
    <mergeCell ref="L135:M135"/>
    <mergeCell ref="J136:K136"/>
    <mergeCell ref="L136:M136"/>
    <mergeCell ref="A140:M140"/>
    <mergeCell ref="A141:E141"/>
    <mergeCell ref="F141:G141"/>
    <mergeCell ref="J141:K141"/>
    <mergeCell ref="L141:M141"/>
    <mergeCell ref="A142:E142"/>
    <mergeCell ref="F142:G142"/>
    <mergeCell ref="J142:K142"/>
    <mergeCell ref="L142:M142"/>
    <mergeCell ref="A145:E145"/>
    <mergeCell ref="F145:G145"/>
    <mergeCell ref="J145:K145"/>
    <mergeCell ref="L145:M145"/>
    <mergeCell ref="A146:E146"/>
    <mergeCell ref="F146:G146"/>
    <mergeCell ref="J146:K146"/>
    <mergeCell ref="L146:M146"/>
    <mergeCell ref="A143:E143"/>
    <mergeCell ref="F143:G143"/>
    <mergeCell ref="J143:K143"/>
    <mergeCell ref="L143:M143"/>
    <mergeCell ref="A144:E144"/>
    <mergeCell ref="F144:G144"/>
    <mergeCell ref="J144:K144"/>
    <mergeCell ref="L144:M144"/>
    <mergeCell ref="A149:E149"/>
    <mergeCell ref="F149:G149"/>
    <mergeCell ref="J149:K149"/>
    <mergeCell ref="L149:M149"/>
    <mergeCell ref="A150:E150"/>
    <mergeCell ref="F150:G150"/>
    <mergeCell ref="J150:K150"/>
    <mergeCell ref="L150:M150"/>
    <mergeCell ref="A147:E147"/>
    <mergeCell ref="F147:G147"/>
    <mergeCell ref="J147:K147"/>
    <mergeCell ref="L147:M147"/>
    <mergeCell ref="A148:E148"/>
    <mergeCell ref="F148:G148"/>
    <mergeCell ref="J148:K148"/>
    <mergeCell ref="L148:M148"/>
    <mergeCell ref="A153:E153"/>
    <mergeCell ref="F153:G153"/>
    <mergeCell ref="J153:K153"/>
    <mergeCell ref="L153:M153"/>
    <mergeCell ref="A154:E154"/>
    <mergeCell ref="F154:G154"/>
    <mergeCell ref="J154:K154"/>
    <mergeCell ref="L154:M154"/>
    <mergeCell ref="A151:E151"/>
    <mergeCell ref="F151:G151"/>
    <mergeCell ref="J151:K151"/>
    <mergeCell ref="L151:M151"/>
    <mergeCell ref="A152:E152"/>
    <mergeCell ref="F152:G152"/>
    <mergeCell ref="J152:K152"/>
    <mergeCell ref="L152:M152"/>
    <mergeCell ref="A157:E157"/>
    <mergeCell ref="F157:G157"/>
    <mergeCell ref="J157:K157"/>
    <mergeCell ref="L157:M157"/>
    <mergeCell ref="A158:E158"/>
    <mergeCell ref="F158:G158"/>
    <mergeCell ref="J158:K158"/>
    <mergeCell ref="L158:M158"/>
    <mergeCell ref="A155:E155"/>
    <mergeCell ref="F155:G155"/>
    <mergeCell ref="J155:K155"/>
    <mergeCell ref="L155:M155"/>
    <mergeCell ref="A156:E156"/>
    <mergeCell ref="F156:G156"/>
    <mergeCell ref="J156:K156"/>
    <mergeCell ref="L156:M156"/>
    <mergeCell ref="A161:E161"/>
    <mergeCell ref="F161:G161"/>
    <mergeCell ref="J161:K161"/>
    <mergeCell ref="L161:M161"/>
    <mergeCell ref="A162:E162"/>
    <mergeCell ref="F162:G162"/>
    <mergeCell ref="J162:K162"/>
    <mergeCell ref="L162:M162"/>
    <mergeCell ref="A159:E159"/>
    <mergeCell ref="F159:G159"/>
    <mergeCell ref="J159:K159"/>
    <mergeCell ref="L159:M159"/>
    <mergeCell ref="A160:E160"/>
    <mergeCell ref="F160:G160"/>
    <mergeCell ref="J160:K160"/>
    <mergeCell ref="L160:M160"/>
    <mergeCell ref="A165:E165"/>
    <mergeCell ref="F165:G165"/>
    <mergeCell ref="J165:K165"/>
    <mergeCell ref="L165:M165"/>
    <mergeCell ref="A166:E166"/>
    <mergeCell ref="F166:G166"/>
    <mergeCell ref="J166:K166"/>
    <mergeCell ref="L166:M166"/>
    <mergeCell ref="A163:E163"/>
    <mergeCell ref="F163:G163"/>
    <mergeCell ref="J163:K163"/>
    <mergeCell ref="L163:M163"/>
    <mergeCell ref="A164:E164"/>
    <mergeCell ref="F164:G164"/>
    <mergeCell ref="J164:K164"/>
    <mergeCell ref="L164:M164"/>
    <mergeCell ref="A169:E169"/>
    <mergeCell ref="F169:G169"/>
    <mergeCell ref="J169:K169"/>
    <mergeCell ref="L169:M169"/>
    <mergeCell ref="A170:E170"/>
    <mergeCell ref="F170:G170"/>
    <mergeCell ref="J170:K170"/>
    <mergeCell ref="L170:M170"/>
    <mergeCell ref="A167:E167"/>
    <mergeCell ref="F167:G167"/>
    <mergeCell ref="J167:K167"/>
    <mergeCell ref="L167:M167"/>
    <mergeCell ref="A168:E168"/>
    <mergeCell ref="F168:G168"/>
    <mergeCell ref="J168:K168"/>
    <mergeCell ref="L168:M168"/>
    <mergeCell ref="A173:M173"/>
    <mergeCell ref="A174:M174"/>
    <mergeCell ref="A175:E175"/>
    <mergeCell ref="F175:G175"/>
    <mergeCell ref="H175:I175"/>
    <mergeCell ref="J175:K175"/>
    <mergeCell ref="L175:M175"/>
    <mergeCell ref="A171:E171"/>
    <mergeCell ref="F171:G171"/>
    <mergeCell ref="J171:K171"/>
    <mergeCell ref="L171:M171"/>
    <mergeCell ref="J172:K172"/>
    <mergeCell ref="L172:M172"/>
    <mergeCell ref="A178:E178"/>
    <mergeCell ref="F178:G178"/>
    <mergeCell ref="J178:K178"/>
    <mergeCell ref="L178:M178"/>
    <mergeCell ref="A179:E179"/>
    <mergeCell ref="F179:G179"/>
    <mergeCell ref="J179:K179"/>
    <mergeCell ref="L179:M179"/>
    <mergeCell ref="A176:E176"/>
    <mergeCell ref="F176:G176"/>
    <mergeCell ref="J176:K176"/>
    <mergeCell ref="L176:M176"/>
    <mergeCell ref="A177:E177"/>
    <mergeCell ref="F177:G177"/>
    <mergeCell ref="J177:K177"/>
    <mergeCell ref="L177:M177"/>
    <mergeCell ref="A182:E182"/>
    <mergeCell ref="F182:G182"/>
    <mergeCell ref="J182:K182"/>
    <mergeCell ref="L182:M182"/>
    <mergeCell ref="A183:E183"/>
    <mergeCell ref="F183:G183"/>
    <mergeCell ref="J183:K183"/>
    <mergeCell ref="L183:M183"/>
    <mergeCell ref="A180:E180"/>
    <mergeCell ref="F180:G180"/>
    <mergeCell ref="J180:K180"/>
    <mergeCell ref="L180:M180"/>
    <mergeCell ref="A181:E181"/>
    <mergeCell ref="F181:G181"/>
    <mergeCell ref="J181:K181"/>
    <mergeCell ref="L181:M181"/>
    <mergeCell ref="A186:E186"/>
    <mergeCell ref="F186:G186"/>
    <mergeCell ref="J186:K186"/>
    <mergeCell ref="L186:M186"/>
    <mergeCell ref="A187:E187"/>
    <mergeCell ref="F187:G187"/>
    <mergeCell ref="J187:K187"/>
    <mergeCell ref="L187:M187"/>
    <mergeCell ref="A184:E184"/>
    <mergeCell ref="F184:G184"/>
    <mergeCell ref="J184:K184"/>
    <mergeCell ref="L184:M184"/>
    <mergeCell ref="A185:E185"/>
    <mergeCell ref="F185:G185"/>
    <mergeCell ref="J185:K185"/>
    <mergeCell ref="L185:M185"/>
    <mergeCell ref="A190:E190"/>
    <mergeCell ref="F190:G190"/>
    <mergeCell ref="J190:K190"/>
    <mergeCell ref="L190:M190"/>
    <mergeCell ref="A191:E191"/>
    <mergeCell ref="F191:G191"/>
    <mergeCell ref="J191:K191"/>
    <mergeCell ref="L191:M191"/>
    <mergeCell ref="A188:E188"/>
    <mergeCell ref="F188:G188"/>
    <mergeCell ref="J188:K188"/>
    <mergeCell ref="L188:M188"/>
    <mergeCell ref="A189:E189"/>
    <mergeCell ref="F189:G189"/>
    <mergeCell ref="J189:K189"/>
    <mergeCell ref="L189:M189"/>
    <mergeCell ref="A194:E194"/>
    <mergeCell ref="F194:G194"/>
    <mergeCell ref="J194:K194"/>
    <mergeCell ref="L194:M194"/>
    <mergeCell ref="A195:E195"/>
    <mergeCell ref="F195:G195"/>
    <mergeCell ref="J195:K195"/>
    <mergeCell ref="L195:M195"/>
    <mergeCell ref="A192:E192"/>
    <mergeCell ref="F192:G192"/>
    <mergeCell ref="J192:K192"/>
    <mergeCell ref="L192:M192"/>
    <mergeCell ref="A193:E193"/>
    <mergeCell ref="F193:G193"/>
    <mergeCell ref="J193:K193"/>
    <mergeCell ref="L193:M193"/>
    <mergeCell ref="A198:M198"/>
    <mergeCell ref="A199:M199"/>
    <mergeCell ref="A200:E200"/>
    <mergeCell ref="F200:G200"/>
    <mergeCell ref="H200:I200"/>
    <mergeCell ref="J200:K200"/>
    <mergeCell ref="L200:M200"/>
    <mergeCell ref="A196:E196"/>
    <mergeCell ref="F196:G196"/>
    <mergeCell ref="J196:K196"/>
    <mergeCell ref="L196:M196"/>
    <mergeCell ref="A197:I197"/>
    <mergeCell ref="J197:K197"/>
    <mergeCell ref="L197:M197"/>
    <mergeCell ref="A203:E203"/>
    <mergeCell ref="F203:G203"/>
    <mergeCell ref="J203:K203"/>
    <mergeCell ref="L203:M203"/>
    <mergeCell ref="A204:E204"/>
    <mergeCell ref="F204:G204"/>
    <mergeCell ref="J204:K204"/>
    <mergeCell ref="L204:M204"/>
    <mergeCell ref="A201:E201"/>
    <mergeCell ref="F201:G201"/>
    <mergeCell ref="J201:K201"/>
    <mergeCell ref="L201:M201"/>
    <mergeCell ref="A202:E202"/>
    <mergeCell ref="F202:G202"/>
    <mergeCell ref="J202:K202"/>
    <mergeCell ref="L202:M202"/>
    <mergeCell ref="A208:E208"/>
    <mergeCell ref="F208:G208"/>
    <mergeCell ref="J208:K208"/>
    <mergeCell ref="L208:M208"/>
    <mergeCell ref="A209:E209"/>
    <mergeCell ref="F209:G209"/>
    <mergeCell ref="J209:K209"/>
    <mergeCell ref="L209:M209"/>
    <mergeCell ref="A205:I205"/>
    <mergeCell ref="J205:K205"/>
    <mergeCell ref="L205:M205"/>
    <mergeCell ref="A206:M206"/>
    <mergeCell ref="A207:E207"/>
    <mergeCell ref="F207:G207"/>
    <mergeCell ref="H207:I207"/>
    <mergeCell ref="J207:K207"/>
    <mergeCell ref="L207:M207"/>
    <mergeCell ref="A212:E212"/>
    <mergeCell ref="F212:G212"/>
    <mergeCell ref="J212:K212"/>
    <mergeCell ref="L212:M212"/>
    <mergeCell ref="A213:E213"/>
    <mergeCell ref="F213:G213"/>
    <mergeCell ref="J213:K213"/>
    <mergeCell ref="L213:M213"/>
    <mergeCell ref="A210:E210"/>
    <mergeCell ref="F210:G210"/>
    <mergeCell ref="J210:K210"/>
    <mergeCell ref="L210:M210"/>
    <mergeCell ref="A211:E211"/>
    <mergeCell ref="F211:G211"/>
    <mergeCell ref="J211:K211"/>
    <mergeCell ref="L211:M211"/>
    <mergeCell ref="A216:E216"/>
    <mergeCell ref="F216:G216"/>
    <mergeCell ref="J216:K216"/>
    <mergeCell ref="L216:M216"/>
    <mergeCell ref="A217:E217"/>
    <mergeCell ref="F217:G217"/>
    <mergeCell ref="J217:K217"/>
    <mergeCell ref="L217:M217"/>
    <mergeCell ref="A214:E214"/>
    <mergeCell ref="F214:G214"/>
    <mergeCell ref="J214:K214"/>
    <mergeCell ref="L214:M214"/>
    <mergeCell ref="A215:E215"/>
    <mergeCell ref="F215:G215"/>
    <mergeCell ref="J215:K215"/>
    <mergeCell ref="L215:M215"/>
    <mergeCell ref="J220:K220"/>
    <mergeCell ref="L220:M220"/>
    <mergeCell ref="A221:M221"/>
    <mergeCell ref="A222:E222"/>
    <mergeCell ref="F222:G222"/>
    <mergeCell ref="H222:I222"/>
    <mergeCell ref="J222:K222"/>
    <mergeCell ref="L222:M222"/>
    <mergeCell ref="A218:E218"/>
    <mergeCell ref="F218:G218"/>
    <mergeCell ref="J218:K218"/>
    <mergeCell ref="L218:M218"/>
    <mergeCell ref="A219:E219"/>
    <mergeCell ref="F219:G219"/>
    <mergeCell ref="J219:K219"/>
    <mergeCell ref="L219:M219"/>
    <mergeCell ref="A225:E225"/>
    <mergeCell ref="F225:G225"/>
    <mergeCell ref="J225:K225"/>
    <mergeCell ref="L225:M225"/>
    <mergeCell ref="A226:E226"/>
    <mergeCell ref="F226:G226"/>
    <mergeCell ref="J226:K226"/>
    <mergeCell ref="L226:M226"/>
    <mergeCell ref="A223:E223"/>
    <mergeCell ref="F223:G223"/>
    <mergeCell ref="J223:K223"/>
    <mergeCell ref="L223:M223"/>
    <mergeCell ref="A224:E224"/>
    <mergeCell ref="F224:G224"/>
    <mergeCell ref="J224:K224"/>
    <mergeCell ref="L224:M224"/>
    <mergeCell ref="A229:E229"/>
    <mergeCell ref="F229:G229"/>
    <mergeCell ref="J229:K229"/>
    <mergeCell ref="L229:M229"/>
    <mergeCell ref="A230:E230"/>
    <mergeCell ref="F230:G230"/>
    <mergeCell ref="J230:K230"/>
    <mergeCell ref="L230:M230"/>
    <mergeCell ref="A227:E227"/>
    <mergeCell ref="F227:G227"/>
    <mergeCell ref="J227:K227"/>
    <mergeCell ref="L227:M227"/>
    <mergeCell ref="A228:E228"/>
    <mergeCell ref="F228:G228"/>
    <mergeCell ref="J228:K228"/>
    <mergeCell ref="L228:M228"/>
    <mergeCell ref="J233:K233"/>
    <mergeCell ref="L233:M233"/>
    <mergeCell ref="A234:M234"/>
    <mergeCell ref="L235:M235"/>
    <mergeCell ref="A231:E231"/>
    <mergeCell ref="F231:G231"/>
    <mergeCell ref="J231:K231"/>
    <mergeCell ref="L231:M231"/>
    <mergeCell ref="A232:E232"/>
    <mergeCell ref="F232:G232"/>
    <mergeCell ref="J232:K232"/>
    <mergeCell ref="L232:M232"/>
  </mergeCells>
  <phoneticPr fontId="2"/>
  <pageMargins left="0.21" right="0.16" top="0.33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請求書</vt:lpstr>
      <vt:lpstr>見積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2024-09-14T23:34:16Z</cp:lastPrinted>
  <dcterms:created xsi:type="dcterms:W3CDTF">2016-07-24T15:23:23Z</dcterms:created>
  <dcterms:modified xsi:type="dcterms:W3CDTF">2024-09-14T23:53:08Z</dcterms:modified>
</cp:coreProperties>
</file>