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x\Downloads\"/>
    </mc:Choice>
  </mc:AlternateContent>
  <xr:revisionPtr revIDLastSave="0" documentId="13_ncr:1_{F1D74E31-AE45-4C2D-AA80-A546ED57A8B9}" xr6:coauthVersionLast="47" xr6:coauthVersionMax="47" xr10:uidLastSave="{00000000-0000-0000-0000-000000000000}"/>
  <bookViews>
    <workbookView xWindow="-98" yWindow="-98" windowWidth="21795" windowHeight="13875" activeTab="1" xr2:uid="{44F41CEC-E7E2-4D1B-9D87-0E9C1B652972}"/>
  </bookViews>
  <sheets>
    <sheet name="2025渡月橋見積" sheetId="1" r:id="rId1"/>
    <sheet name="2025渡月橋請求" sheetId="2" r:id="rId2"/>
  </sheets>
  <definedNames>
    <definedName name="_xlnm.Print_Area" localSheetId="1">'2025渡月橋請求'!$A$1:$L$46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J35" i="2"/>
  <c r="J34" i="2"/>
  <c r="J33" i="2"/>
  <c r="J31" i="2"/>
  <c r="J30" i="2"/>
  <c r="J29" i="2"/>
  <c r="J28" i="2"/>
  <c r="J27" i="2"/>
  <c r="J26" i="2"/>
  <c r="J24" i="2"/>
  <c r="J23" i="2"/>
  <c r="J22" i="2"/>
  <c r="J21" i="2"/>
  <c r="J20" i="2"/>
  <c r="J38" i="2" s="1"/>
  <c r="J40" i="2" s="1"/>
  <c r="J38" i="1"/>
  <c r="J40" i="1" s="1"/>
  <c r="J37" i="1"/>
  <c r="J36" i="1"/>
  <c r="J35" i="1"/>
  <c r="J34" i="1"/>
  <c r="J33" i="1"/>
  <c r="J31" i="1"/>
  <c r="J30" i="1"/>
  <c r="J29" i="1"/>
  <c r="J28" i="1"/>
  <c r="J27" i="1"/>
  <c r="J26" i="1"/>
  <c r="J24" i="1"/>
  <c r="J23" i="1"/>
  <c r="J22" i="1"/>
  <c r="J21" i="1"/>
  <c r="J20" i="1"/>
  <c r="J41" i="2" l="1"/>
  <c r="J42" i="2" s="1"/>
  <c r="J41" i="1"/>
  <c r="J42" i="1" s="1"/>
  <c r="J43" i="2" l="1"/>
  <c r="J44" i="2" s="1"/>
  <c r="C12" i="2" s="1"/>
  <c r="J43" i="1"/>
  <c r="J44" i="1" s="1"/>
  <c r="C12" i="1" s="1"/>
</calcChain>
</file>

<file path=xl/sharedStrings.xml><?xml version="1.0" encoding="utf-8"?>
<sst xmlns="http://schemas.openxmlformats.org/spreadsheetml/2006/main" count="117" uniqueCount="42">
  <si>
    <t>御　　見　　積　　書</t>
    <rPh sb="0" eb="1">
      <t>オ</t>
    </rPh>
    <rPh sb="3" eb="4">
      <t>ミ</t>
    </rPh>
    <rPh sb="6" eb="7">
      <t>ツムル</t>
    </rPh>
    <rPh sb="9" eb="10">
      <t>ショ</t>
    </rPh>
    <phoneticPr fontId="6"/>
  </si>
  <si>
    <t>株式会社コトナ　御中</t>
    <rPh sb="0" eb="2">
      <t>カブシキ</t>
    </rPh>
    <rPh sb="2" eb="4">
      <t>カイシャ</t>
    </rPh>
    <rPh sb="8" eb="10">
      <t>オンチュウ</t>
    </rPh>
    <phoneticPr fontId="6"/>
  </si>
  <si>
    <t>商品合計</t>
    <rPh sb="0" eb="2">
      <t>ショウヒン</t>
    </rPh>
    <rPh sb="2" eb="4">
      <t>ゴウケイ</t>
    </rPh>
    <phoneticPr fontId="6"/>
  </si>
  <si>
    <t>（消費税込金額）</t>
    <rPh sb="1" eb="4">
      <t>ショウヒゼイ</t>
    </rPh>
    <rPh sb="4" eb="5">
      <t>コ</t>
    </rPh>
    <rPh sb="5" eb="7">
      <t>キンガク</t>
    </rPh>
    <phoneticPr fontId="6"/>
  </si>
  <si>
    <t>嵐山渡月橋機材設置等</t>
    <rPh sb="0" eb="2">
      <t>アラシヤマ</t>
    </rPh>
    <rPh sb="2" eb="5">
      <t>トゲツキョウ</t>
    </rPh>
    <rPh sb="5" eb="7">
      <t>キザイ</t>
    </rPh>
    <rPh sb="7" eb="9">
      <t>セッチ</t>
    </rPh>
    <rPh sb="9" eb="10">
      <t>トウ</t>
    </rPh>
    <phoneticPr fontId="6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</si>
  <si>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</si>
  <si>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</si>
  <si>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</si>
  <si>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</si>
  <si>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</si>
  <si>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１１月２2日設置・１1月30日撤去</t>
    <rPh sb="2" eb="3">
      <t>ガツ</t>
    </rPh>
    <rPh sb="5" eb="6">
      <t>ヒ</t>
    </rPh>
    <rPh sb="6" eb="8">
      <t>セッチ</t>
    </rPh>
    <rPh sb="11" eb="12">
      <t>ガツ</t>
    </rPh>
    <rPh sb="14" eb="15">
      <t>ヒ</t>
    </rPh>
    <rPh sb="15" eb="17">
      <t>テッキョ</t>
    </rPh>
    <phoneticPr fontId="3"/>
  </si>
  <si>
    <t>ダブルスチールフェンス（基本料）</t>
    <rPh sb="12" eb="15">
      <t>キホンリョウ</t>
    </rPh>
    <phoneticPr fontId="6"/>
  </si>
  <si>
    <t>２２日～３０日</t>
    <rPh sb="2" eb="3">
      <t>ヒ</t>
    </rPh>
    <rPh sb="6" eb="7">
      <t>ヒ</t>
    </rPh>
    <phoneticPr fontId="6"/>
  </si>
  <si>
    <t>日</t>
    <rPh sb="0" eb="1">
      <t>ヒ</t>
    </rPh>
    <phoneticPr fontId="3"/>
  </si>
  <si>
    <t>イレクターフェンス（基本料）</t>
    <rPh sb="10" eb="13">
      <t>キホンリョウ</t>
    </rPh>
    <phoneticPr fontId="6"/>
  </si>
  <si>
    <t>土嚢</t>
    <rPh sb="0" eb="2">
      <t>ドノウ</t>
    </rPh>
    <phoneticPr fontId="3"/>
  </si>
  <si>
    <t>ＬＥＤ点滅灯</t>
    <rPh sb="3" eb="6">
      <t>テンメツトウ</t>
    </rPh>
    <phoneticPr fontId="3"/>
  </si>
  <si>
    <t>togetu</t>
    <phoneticPr fontId="3"/>
  </si>
  <si>
    <t>搬入</t>
    <rPh sb="0" eb="2">
      <t>ハンニュウ</t>
    </rPh>
    <phoneticPr fontId="3"/>
  </si>
  <si>
    <t>４トンウイングまたは箱ＰＧ車</t>
    <rPh sb="10" eb="11">
      <t>ハコ</t>
    </rPh>
    <rPh sb="13" eb="14">
      <t>シャ</t>
    </rPh>
    <phoneticPr fontId="3"/>
  </si>
  <si>
    <t>台</t>
    <rPh sb="0" eb="1">
      <t>ダイ</t>
    </rPh>
    <phoneticPr fontId="3"/>
  </si>
  <si>
    <t>ワンボックス作業車</t>
    <rPh sb="6" eb="9">
      <t>サギョウシャ</t>
    </rPh>
    <phoneticPr fontId="3"/>
  </si>
  <si>
    <t>搬出</t>
    <rPh sb="0" eb="2">
      <t>ハンシュツ</t>
    </rPh>
    <phoneticPr fontId="3"/>
  </si>
  <si>
    <t>搬入時設置要員（06:00～09:00）</t>
    <rPh sb="0" eb="2">
      <t>ハンニュウ</t>
    </rPh>
    <rPh sb="2" eb="3">
      <t>ジ</t>
    </rPh>
    <rPh sb="3" eb="5">
      <t>セッチ</t>
    </rPh>
    <rPh sb="5" eb="7">
      <t>ヨウイン</t>
    </rPh>
    <phoneticPr fontId="3"/>
  </si>
  <si>
    <t>名</t>
    <rPh sb="0" eb="1">
      <t>メイ</t>
    </rPh>
    <phoneticPr fontId="3"/>
  </si>
  <si>
    <t>搬出時設置要員（18:00～21:00）</t>
    <rPh sb="0" eb="2">
      <t>ハンシュツ</t>
    </rPh>
    <rPh sb="2" eb="3">
      <t>ジ</t>
    </rPh>
    <rPh sb="3" eb="5">
      <t>セッチ</t>
    </rPh>
    <rPh sb="5" eb="7">
      <t>ヨウイン</t>
    </rPh>
    <phoneticPr fontId="3"/>
  </si>
  <si>
    <t>切り替え要員</t>
    <rPh sb="0" eb="1">
      <t>キ</t>
    </rPh>
    <rPh sb="2" eb="3">
      <t>カ</t>
    </rPh>
    <rPh sb="4" eb="6">
      <t>ヨウイン</t>
    </rPh>
    <phoneticPr fontId="3"/>
  </si>
  <si>
    <t>22日</t>
    <rPh sb="2" eb="3">
      <t>ヒ</t>
    </rPh>
    <phoneticPr fontId="3"/>
  </si>
  <si>
    <t>0６:00～17:30</t>
    <phoneticPr fontId="3"/>
  </si>
  <si>
    <t>23日</t>
    <rPh sb="2" eb="3">
      <t>ヒ</t>
    </rPh>
    <phoneticPr fontId="3"/>
  </si>
  <si>
    <t>0８:30～17:30</t>
    <phoneticPr fontId="3"/>
  </si>
  <si>
    <t>24日</t>
    <rPh sb="2" eb="3">
      <t>ヒ</t>
    </rPh>
    <phoneticPr fontId="3"/>
  </si>
  <si>
    <t>29日</t>
    <rPh sb="2" eb="3">
      <t>ヒ</t>
    </rPh>
    <phoneticPr fontId="3"/>
  </si>
  <si>
    <t>30日</t>
    <rPh sb="2" eb="3">
      <t>ヒ</t>
    </rPh>
    <phoneticPr fontId="3"/>
  </si>
  <si>
    <t>小計①</t>
    <rPh sb="0" eb="2">
      <t>ショウケイ</t>
    </rPh>
    <phoneticPr fontId="3"/>
  </si>
  <si>
    <t>調整</t>
    <rPh sb="0" eb="2">
      <t>チョウセイ</t>
    </rPh>
    <phoneticPr fontId="3"/>
  </si>
  <si>
    <t>諸経費</t>
    <rPh sb="0" eb="3">
      <t>ショケイヒ</t>
    </rPh>
    <phoneticPr fontId="3"/>
  </si>
  <si>
    <t>％</t>
    <phoneticPr fontId="3"/>
  </si>
  <si>
    <t>小計②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</si>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</sst>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10" fillId="0" borderId="18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20" xfId="0" applyFont="1" applyBorder="1" applyAlignment="1">
      <alignment horizontal="left" vertical="center" wrapText="1" shrinkToFit="1"/>
    </xf>
    <xf numFmtId="0" fontId="10" fillId="0" borderId="21" xfId="0" applyFont="1" applyBorder="1" applyAlignment="1">
      <alignment horizontal="left" vertical="center" wrapText="1" shrinkToFit="1"/>
    </xf>
    <xf numFmtId="0" fontId="10" fillId="0" borderId="22" xfId="0" applyFont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22" xfId="0" applyNumberFormat="1" applyFont="1" applyBorder="1" applyAlignment="1">
      <alignment horizontal="right" vertical="center"/>
    </xf>
    <xf numFmtId="6" fontId="10" fillId="0" borderId="12" xfId="1" applyFont="1" applyBorder="1" applyAlignment="1">
      <alignment horizontal="right" vertical="center"/>
    </xf>
    <xf numFmtId="6" fontId="10" fillId="0" borderId="16" xfId="1" applyFont="1" applyBorder="1" applyAlignment="1">
      <alignment horizontal="right" vertical="center"/>
    </xf>
    <xf numFmtId="6" fontId="10" fillId="0" borderId="20" xfId="1" applyFont="1" applyBorder="1" applyAlignment="1">
      <alignment horizontal="right" vertical="center"/>
    </xf>
    <xf numFmtId="6" fontId="10" fillId="0" borderId="24" xfId="1" applyFont="1" applyBorder="1" applyAlignment="1">
      <alignment horizontal="right" vertical="center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6" fontId="10" fillId="0" borderId="8" xfId="1" applyFont="1" applyBorder="1" applyAlignment="1">
      <alignment horizontal="right" vertical="center"/>
    </xf>
    <xf numFmtId="6" fontId="10" fillId="0" borderId="9" xfId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indent="3"/>
    </xf>
    <xf numFmtId="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12</xdr:row>
      <xdr:rowOff>28575</xdr:rowOff>
    </xdr:from>
    <xdr:to>
      <xdr:col>10</xdr:col>
      <xdr:colOff>295275</xdr:colOff>
      <xdr:row>15</xdr:row>
      <xdr:rowOff>207493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164AB8E-D0F8-4B22-9BDB-D1363D2F4001}"/>
            </a:ext>
          </a:extLst>
        </xdr:cNvPr>
        <xdr:cNvGrpSpPr>
          <a:grpSpLocks/>
        </xdr:cNvGrpSpPr>
      </xdr:nvGrpSpPr>
      <xdr:grpSpPr bwMode="auto">
        <a:xfrm>
          <a:off x="4261421" y="2249292"/>
          <a:ext cx="2433798" cy="655757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A0AB9F8-B6B1-DF64-A5B5-EB587BEF25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1F6E419-C8D0-38CB-8E05-622A160567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66DEF9D1-D2C2-2A2D-CFAC-609CB6F2CA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132422C-0CDE-1987-B5E3-40F0E5FA5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BDD14BA-7226-17F6-A13C-1E76E8CDD6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7EC4DB3-77D4-EFD5-D5D2-DEA00D4229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F6E2D14-36B5-459C-AB64-09DE75805A07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お見積をさせていただきます。ご検討の程よろしくお願　　　　い申し上げます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228075</xdr:colOff>
      <xdr:row>7</xdr:row>
      <xdr:rowOff>38100</xdr:rowOff>
    </xdr:from>
    <xdr:to>
      <xdr:col>7</xdr:col>
      <xdr:colOff>78905</xdr:colOff>
      <xdr:row>8</xdr:row>
      <xdr:rowOff>77470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85D51B7-6CB5-4488-A738-0EEE6B2D4918}"/>
            </a:ext>
          </a:extLst>
        </xdr:cNvPr>
        <xdr:cNvSpPr txBox="1">
          <a:spLocks noChangeArrowheads="1"/>
        </xdr:cNvSpPr>
      </xdr:nvSpPr>
      <xdr:spPr bwMode="auto">
        <a:xfrm>
          <a:off x="3923775" y="1419225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5</xdr:col>
      <xdr:colOff>219116</xdr:colOff>
      <xdr:row>8</xdr:row>
      <xdr:rowOff>77470</xdr:rowOff>
    </xdr:from>
    <xdr:to>
      <xdr:col>10</xdr:col>
      <xdr:colOff>376212</xdr:colOff>
      <xdr:row>10</xdr:row>
      <xdr:rowOff>42016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E0CC1FC-22F8-4F0F-8DA7-B289DAA455A5}"/>
            </a:ext>
          </a:extLst>
        </xdr:cNvPr>
        <xdr:cNvSpPr txBox="1">
          <a:spLocks noChangeArrowheads="1"/>
        </xdr:cNvSpPr>
      </xdr:nvSpPr>
      <xdr:spPr bwMode="auto">
        <a:xfrm>
          <a:off x="3914816" y="1620520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4</xdr:col>
      <xdr:colOff>46507</xdr:colOff>
      <xdr:row>9</xdr:row>
      <xdr:rowOff>116840</xdr:rowOff>
    </xdr:from>
    <xdr:to>
      <xdr:col>8</xdr:col>
      <xdr:colOff>397099</xdr:colOff>
      <xdr:row>11</xdr:row>
      <xdr:rowOff>63818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3528650-694B-4A7A-89DF-AD249A874CAF}"/>
            </a:ext>
          </a:extLst>
        </xdr:cNvPr>
        <xdr:cNvSpPr txBox="1">
          <a:spLocks noChangeArrowheads="1"/>
        </xdr:cNvSpPr>
      </xdr:nvSpPr>
      <xdr:spPr bwMode="auto">
        <a:xfrm>
          <a:off x="3294532" y="1821815"/>
          <a:ext cx="2398467" cy="27082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233362</xdr:colOff>
      <xdr:row>11</xdr:row>
      <xdr:rowOff>200026</xdr:rowOff>
    </xdr:from>
    <xdr:to>
      <xdr:col>10</xdr:col>
      <xdr:colOff>414337</xdr:colOff>
      <xdr:row>16</xdr:row>
      <xdr:rowOff>142876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DA6A5C3-2993-4C58-B3F8-0F1D067AF342}"/>
            </a:ext>
          </a:extLst>
        </xdr:cNvPr>
        <xdr:cNvGrpSpPr>
          <a:grpSpLocks/>
        </xdr:cNvGrpSpPr>
      </xdr:nvGrpSpPr>
      <xdr:grpSpPr bwMode="auto">
        <a:xfrm>
          <a:off x="4376737" y="2228851"/>
          <a:ext cx="2428875" cy="838200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8ED17AD-44B0-C5CD-EBD8-CF9F28D609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EB9F144-56FA-9654-52C2-0666373B4A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4FD1BE28-846E-ABCB-52A0-210C46209A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06A61AF-E734-B50B-88BB-7DEC71EB8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F7D548C-0831-7FC7-8CE8-4805D39DC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6074155-AA80-9C45-702C-BD440C72C0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4D5062A-4D20-49B5-BEC5-896BDFCE8D61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ご請求をさせていただきますので、お取り計らいのほど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56634</xdr:colOff>
      <xdr:row>6</xdr:row>
      <xdr:rowOff>123813</xdr:rowOff>
    </xdr:from>
    <xdr:to>
      <xdr:col>8</xdr:col>
      <xdr:colOff>440864</xdr:colOff>
      <xdr:row>7</xdr:row>
      <xdr:rowOff>86983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6E57CF8-229F-4424-88F8-DFD910B1107F}"/>
            </a:ext>
          </a:extLst>
        </xdr:cNvPr>
        <xdr:cNvSpPr txBox="1">
          <a:spLocks noChangeArrowheads="1"/>
        </xdr:cNvSpPr>
      </xdr:nvSpPr>
      <xdr:spPr bwMode="auto">
        <a:xfrm>
          <a:off x="4819134" y="1266813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7</xdr:col>
      <xdr:colOff>47675</xdr:colOff>
      <xdr:row>7</xdr:row>
      <xdr:rowOff>86983</xdr:rowOff>
    </xdr:from>
    <xdr:to>
      <xdr:col>13</xdr:col>
      <xdr:colOff>204771</xdr:colOff>
      <xdr:row>9</xdr:row>
      <xdr:rowOff>51529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2A8A88C-9548-4218-AD4A-A8AA731D0488}"/>
            </a:ext>
          </a:extLst>
        </xdr:cNvPr>
        <xdr:cNvSpPr txBox="1">
          <a:spLocks noChangeArrowheads="1"/>
        </xdr:cNvSpPr>
      </xdr:nvSpPr>
      <xdr:spPr bwMode="auto">
        <a:xfrm>
          <a:off x="4810175" y="1468108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6</xdr:col>
      <xdr:colOff>46516</xdr:colOff>
      <xdr:row>8</xdr:row>
      <xdr:rowOff>126352</xdr:rowOff>
    </xdr:from>
    <xdr:to>
      <xdr:col>10</xdr:col>
      <xdr:colOff>197083</xdr:colOff>
      <xdr:row>11</xdr:row>
      <xdr:rowOff>157162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2F67B21-4044-414C-82C2-FEC7C982B57B}"/>
            </a:ext>
          </a:extLst>
        </xdr:cNvPr>
        <xdr:cNvSpPr txBox="1">
          <a:spLocks noChangeArrowheads="1"/>
        </xdr:cNvSpPr>
      </xdr:nvSpPr>
      <xdr:spPr bwMode="auto">
        <a:xfrm>
          <a:off x="4189891" y="1669402"/>
          <a:ext cx="2398467" cy="51658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代表取締役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01C0-CFC4-4E44-B804-F13BC6F6900B}">
  <dimension ref="A2:L44"/>
  <sheetViews>
    <sheetView topLeftCell="A2" zoomScale="89" zoomScaleNormal="89" workbookViewId="0">
      <selection activeCell="B22" sqref="B22:D22"/>
    </sheetView>
  </sheetViews>
  <sheetFormatPr defaultColWidth="13" defaultRowHeight="12.75" x14ac:dyDescent="0.7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6.149999999999999" x14ac:dyDescent="0.7">
      <c r="H2" s="70">
        <v>45977</v>
      </c>
      <c r="I2" s="70"/>
      <c r="J2" s="70"/>
      <c r="K2" s="70"/>
    </row>
    <row r="4" spans="1:11" ht="19.149999999999999" thickBot="1" x14ac:dyDescent="0.75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6.5" thickTop="1" x14ac:dyDescent="0.7">
      <c r="A5" s="2"/>
      <c r="B5" s="3"/>
      <c r="C5" s="3"/>
      <c r="D5" s="3"/>
      <c r="E5" s="3"/>
      <c r="F5" s="3"/>
      <c r="G5" s="3"/>
    </row>
    <row r="7" spans="1:11" ht="18.75" x14ac:dyDescent="0.7">
      <c r="A7" s="72" t="s">
        <v>1</v>
      </c>
      <c r="B7" s="72"/>
      <c r="C7" s="72"/>
      <c r="D7" s="72"/>
    </row>
    <row r="11" spans="1:11" x14ac:dyDescent="0.7">
      <c r="C11" s="4"/>
      <c r="D11" s="4"/>
      <c r="E11" s="4"/>
      <c r="F11" s="4"/>
      <c r="G11" s="4"/>
      <c r="H11" s="4"/>
    </row>
    <row r="12" spans="1:11" ht="16.149999999999999" x14ac:dyDescent="0.7">
      <c r="A12" s="73" t="s">
        <v>2</v>
      </c>
      <c r="B12" s="73"/>
      <c r="C12" s="74">
        <f>J44</f>
        <v>2493645</v>
      </c>
      <c r="D12" s="75"/>
      <c r="E12" s="4"/>
      <c r="F12" s="4"/>
      <c r="G12" s="4"/>
      <c r="H12" s="4"/>
    </row>
    <row r="13" spans="1:11" x14ac:dyDescent="0.7">
      <c r="C13" s="69" t="s">
        <v>3</v>
      </c>
      <c r="D13" s="69"/>
    </row>
    <row r="16" spans="1:11" ht="16.149999999999999" x14ac:dyDescent="0.7">
      <c r="A16" s="64" t="s">
        <v>4</v>
      </c>
      <c r="B16" s="64"/>
      <c r="C16" s="64"/>
      <c r="D16" s="64"/>
      <c r="E16" s="64"/>
      <c r="F16" s="64"/>
      <c r="G16" s="5"/>
      <c r="H16" s="6"/>
      <c r="I16" s="6"/>
      <c r="J16" s="65"/>
      <c r="K16" s="65"/>
    </row>
    <row r="17" spans="1:11" ht="14.25" x14ac:dyDescent="0.7">
      <c r="A17" s="65"/>
      <c r="B17" s="65"/>
      <c r="C17" s="65"/>
      <c r="D17" s="65"/>
      <c r="E17" s="6"/>
      <c r="F17" s="6"/>
      <c r="G17" s="6"/>
      <c r="H17" s="6"/>
      <c r="I17" s="6"/>
      <c r="J17" s="7"/>
      <c r="K17" s="7"/>
    </row>
    <row r="18" spans="1:11" ht="18.600000000000001" customHeight="1" x14ac:dyDescent="0.7">
      <c r="A18" s="8"/>
      <c r="B18" s="66" t="s">
        <v>5</v>
      </c>
      <c r="C18" s="66"/>
      <c r="D18" s="66"/>
      <c r="E18" s="66" t="s">
        <v>6</v>
      </c>
      <c r="F18" s="66"/>
      <c r="G18" s="9" t="s">
        <v>7</v>
      </c>
      <c r="H18" s="66" t="s">
        <v>8</v>
      </c>
      <c r="I18" s="66"/>
      <c r="J18" s="66" t="s">
        <v>9</v>
      </c>
      <c r="K18" s="66"/>
    </row>
    <row r="19" spans="1:11" ht="18.600000000000001" customHeight="1" x14ac:dyDescent="0.7">
      <c r="A19" s="67" t="s">
        <v>10</v>
      </c>
      <c r="B19" s="68"/>
      <c r="C19" s="68"/>
      <c r="D19" s="68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7">
      <c r="A20" s="12"/>
      <c r="B20" s="59" t="s">
        <v>11</v>
      </c>
      <c r="C20" s="59"/>
      <c r="D20" s="59"/>
      <c r="E20" s="60"/>
      <c r="F20" s="60"/>
      <c r="G20" s="13">
        <v>160</v>
      </c>
      <c r="H20" s="61">
        <v>1620</v>
      </c>
      <c r="I20" s="61"/>
      <c r="J20" s="61">
        <f>G20*H20</f>
        <v>259200</v>
      </c>
      <c r="K20" s="62"/>
    </row>
    <row r="21" spans="1:11" ht="18.600000000000001" customHeight="1" x14ac:dyDescent="0.7">
      <c r="A21" s="14"/>
      <c r="B21" s="63" t="s">
        <v>12</v>
      </c>
      <c r="C21" s="63"/>
      <c r="D21" s="63"/>
      <c r="E21" s="15">
        <v>9</v>
      </c>
      <c r="F21" s="15" t="s">
        <v>13</v>
      </c>
      <c r="G21" s="15">
        <v>160</v>
      </c>
      <c r="H21" s="46">
        <v>360</v>
      </c>
      <c r="I21" s="47"/>
      <c r="J21" s="52">
        <f>E21*G21*H21</f>
        <v>518400</v>
      </c>
      <c r="K21" s="53"/>
    </row>
    <row r="22" spans="1:11" ht="18.600000000000001" customHeight="1" x14ac:dyDescent="0.7">
      <c r="A22" s="12"/>
      <c r="B22" s="59" t="s">
        <v>14</v>
      </c>
      <c r="C22" s="59"/>
      <c r="D22" s="59"/>
      <c r="E22" s="60"/>
      <c r="F22" s="60"/>
      <c r="G22" s="13">
        <v>90</v>
      </c>
      <c r="H22" s="61">
        <v>1620</v>
      </c>
      <c r="I22" s="61"/>
      <c r="J22" s="61">
        <f>G22*H22</f>
        <v>145800</v>
      </c>
      <c r="K22" s="62"/>
    </row>
    <row r="23" spans="1:11" ht="18.600000000000001" customHeight="1" x14ac:dyDescent="0.7">
      <c r="A23" s="14"/>
      <c r="B23" s="63" t="s">
        <v>12</v>
      </c>
      <c r="C23" s="63"/>
      <c r="D23" s="63"/>
      <c r="E23" s="15">
        <v>9</v>
      </c>
      <c r="F23" s="15" t="s">
        <v>13</v>
      </c>
      <c r="G23" s="15">
        <v>90</v>
      </c>
      <c r="H23" s="46">
        <v>324</v>
      </c>
      <c r="I23" s="47"/>
      <c r="J23" s="52">
        <f>E23*G23*H23</f>
        <v>262440</v>
      </c>
      <c r="K23" s="53"/>
    </row>
    <row r="24" spans="1:11" ht="18.600000000000001" customHeight="1" x14ac:dyDescent="0.7">
      <c r="A24" s="12"/>
      <c r="B24" s="54" t="s">
        <v>15</v>
      </c>
      <c r="C24" s="55"/>
      <c r="D24" s="56"/>
      <c r="E24" s="57"/>
      <c r="F24" s="58"/>
      <c r="G24" s="15">
        <v>80</v>
      </c>
      <c r="H24" s="46">
        <v>300</v>
      </c>
      <c r="I24" s="47"/>
      <c r="J24" s="52">
        <f t="shared" ref="J24:J29" si="0">G24*H24</f>
        <v>24000</v>
      </c>
      <c r="K24" s="53"/>
    </row>
    <row r="25" spans="1:11" ht="18.600000000000001" customHeight="1" x14ac:dyDescent="0.7">
      <c r="A25" s="12"/>
      <c r="B25" s="54" t="s">
        <v>16</v>
      </c>
      <c r="C25" s="55"/>
      <c r="D25" s="56"/>
      <c r="E25" s="57"/>
      <c r="F25" s="58"/>
      <c r="G25" s="15">
        <v>20</v>
      </c>
      <c r="H25" s="46">
        <v>500</v>
      </c>
      <c r="I25" s="47"/>
      <c r="J25" s="52" t="s">
        <v>17</v>
      </c>
      <c r="K25" s="53"/>
    </row>
    <row r="26" spans="1:11" ht="18.600000000000001" customHeight="1" x14ac:dyDescent="0.7">
      <c r="A26" s="12" t="s">
        <v>18</v>
      </c>
      <c r="B26" s="50" t="s">
        <v>19</v>
      </c>
      <c r="C26" s="49"/>
      <c r="D26" s="51"/>
      <c r="E26" s="20">
        <v>4</v>
      </c>
      <c r="F26" s="21" t="s">
        <v>20</v>
      </c>
      <c r="G26" s="15">
        <v>4</v>
      </c>
      <c r="H26" s="46">
        <v>38000</v>
      </c>
      <c r="I26" s="47"/>
      <c r="J26" s="52">
        <f t="shared" si="0"/>
        <v>152000</v>
      </c>
      <c r="K26" s="53"/>
    </row>
    <row r="27" spans="1:11" ht="18.600000000000001" customHeight="1" x14ac:dyDescent="0.7">
      <c r="A27" s="12"/>
      <c r="B27" s="50" t="s">
        <v>21</v>
      </c>
      <c r="C27" s="49"/>
      <c r="D27" s="51"/>
      <c r="E27" s="20">
        <v>1</v>
      </c>
      <c r="F27" s="21" t="s">
        <v>20</v>
      </c>
      <c r="G27" s="15">
        <v>1</v>
      </c>
      <c r="H27" s="46">
        <v>14000</v>
      </c>
      <c r="I27" s="47"/>
      <c r="J27" s="40">
        <f t="shared" si="0"/>
        <v>14000</v>
      </c>
      <c r="K27" s="41"/>
    </row>
    <row r="28" spans="1:11" ht="18.600000000000001" customHeight="1" x14ac:dyDescent="0.7">
      <c r="A28" s="12" t="s">
        <v>22</v>
      </c>
      <c r="B28" s="50" t="s">
        <v>19</v>
      </c>
      <c r="C28" s="49"/>
      <c r="D28" s="51"/>
      <c r="E28" s="20">
        <v>4</v>
      </c>
      <c r="F28" s="21" t="s">
        <v>20</v>
      </c>
      <c r="G28" s="15">
        <v>4</v>
      </c>
      <c r="H28" s="46">
        <v>47500</v>
      </c>
      <c r="I28" s="47"/>
      <c r="J28" s="40">
        <f t="shared" si="0"/>
        <v>190000</v>
      </c>
      <c r="K28" s="41"/>
    </row>
    <row r="29" spans="1:11" ht="18.600000000000001" customHeight="1" x14ac:dyDescent="0.7">
      <c r="A29" s="12"/>
      <c r="B29" s="50" t="s">
        <v>21</v>
      </c>
      <c r="C29" s="49"/>
      <c r="D29" s="51"/>
      <c r="E29" s="20">
        <v>1</v>
      </c>
      <c r="F29" s="21" t="s">
        <v>20</v>
      </c>
      <c r="G29" s="15">
        <v>1</v>
      </c>
      <c r="H29" s="46">
        <v>14000</v>
      </c>
      <c r="I29" s="47"/>
      <c r="J29" s="40">
        <f t="shared" si="0"/>
        <v>14000</v>
      </c>
      <c r="K29" s="41"/>
    </row>
    <row r="30" spans="1:11" ht="18.600000000000001" customHeight="1" x14ac:dyDescent="0.7">
      <c r="A30" s="12" t="s">
        <v>18</v>
      </c>
      <c r="B30" s="50" t="s">
        <v>23</v>
      </c>
      <c r="C30" s="49"/>
      <c r="D30" s="51"/>
      <c r="E30" s="20">
        <v>6</v>
      </c>
      <c r="F30" s="21" t="s">
        <v>24</v>
      </c>
      <c r="G30" s="15">
        <v>6</v>
      </c>
      <c r="H30" s="46">
        <v>18000</v>
      </c>
      <c r="I30" s="47"/>
      <c r="J30" s="40">
        <f>G30*H30</f>
        <v>108000</v>
      </c>
      <c r="K30" s="41"/>
    </row>
    <row r="31" spans="1:11" ht="18.600000000000001" customHeight="1" x14ac:dyDescent="0.7">
      <c r="A31" s="12" t="s">
        <v>22</v>
      </c>
      <c r="B31" s="50" t="s">
        <v>25</v>
      </c>
      <c r="C31" s="49"/>
      <c r="D31" s="51"/>
      <c r="E31" s="20">
        <v>6</v>
      </c>
      <c r="F31" s="21" t="s">
        <v>24</v>
      </c>
      <c r="G31" s="15">
        <v>6</v>
      </c>
      <c r="H31" s="46">
        <v>18000</v>
      </c>
      <c r="I31" s="47"/>
      <c r="J31" s="40">
        <f>G31*H31</f>
        <v>108000</v>
      </c>
      <c r="K31" s="41"/>
    </row>
    <row r="32" spans="1:11" ht="18.600000000000001" customHeight="1" x14ac:dyDescent="0.7">
      <c r="A32" s="48" t="s">
        <v>26</v>
      </c>
      <c r="B32" s="49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7">
      <c r="A33" s="25" t="s">
        <v>27</v>
      </c>
      <c r="B33" s="26"/>
      <c r="C33" s="44" t="s">
        <v>28</v>
      </c>
      <c r="D33" s="45"/>
      <c r="E33" s="20">
        <v>3</v>
      </c>
      <c r="F33" s="21" t="s">
        <v>24</v>
      </c>
      <c r="G33" s="15">
        <v>3</v>
      </c>
      <c r="H33" s="46">
        <v>25000</v>
      </c>
      <c r="I33" s="47"/>
      <c r="J33" s="40">
        <f>H33*G33</f>
        <v>75000</v>
      </c>
      <c r="K33" s="41"/>
    </row>
    <row r="34" spans="1:11" ht="18.600000000000001" customHeight="1" x14ac:dyDescent="0.7">
      <c r="A34" s="25" t="s">
        <v>29</v>
      </c>
      <c r="C34" s="44" t="s">
        <v>30</v>
      </c>
      <c r="D34" s="45"/>
      <c r="E34" s="20">
        <v>3</v>
      </c>
      <c r="F34" s="21" t="s">
        <v>24</v>
      </c>
      <c r="G34" s="15">
        <v>3</v>
      </c>
      <c r="H34" s="46">
        <v>28000</v>
      </c>
      <c r="I34" s="47"/>
      <c r="J34" s="40">
        <f>H34*G34</f>
        <v>84000</v>
      </c>
      <c r="K34" s="41"/>
    </row>
    <row r="35" spans="1:11" ht="18.600000000000001" customHeight="1" x14ac:dyDescent="0.7">
      <c r="A35" s="25" t="s">
        <v>31</v>
      </c>
      <c r="B35" s="22"/>
      <c r="C35" s="44" t="s">
        <v>30</v>
      </c>
      <c r="D35" s="45"/>
      <c r="E35" s="20">
        <v>3</v>
      </c>
      <c r="F35" s="21" t="s">
        <v>24</v>
      </c>
      <c r="G35" s="15">
        <v>3</v>
      </c>
      <c r="H35" s="46">
        <v>28000</v>
      </c>
      <c r="I35" s="47"/>
      <c r="J35" s="40">
        <f t="shared" ref="J35:J37" si="1">H35*G35</f>
        <v>84000</v>
      </c>
      <c r="K35" s="41"/>
    </row>
    <row r="36" spans="1:11" ht="18.600000000000001" customHeight="1" x14ac:dyDescent="0.7">
      <c r="A36" s="25" t="s">
        <v>32</v>
      </c>
      <c r="B36" s="22"/>
      <c r="C36" s="44" t="s">
        <v>30</v>
      </c>
      <c r="D36" s="45"/>
      <c r="E36" s="20">
        <v>3</v>
      </c>
      <c r="F36" s="21" t="s">
        <v>24</v>
      </c>
      <c r="G36" s="15">
        <v>3</v>
      </c>
      <c r="H36" s="46">
        <v>28000</v>
      </c>
      <c r="I36" s="47"/>
      <c r="J36" s="40">
        <f t="shared" si="1"/>
        <v>84000</v>
      </c>
      <c r="K36" s="41"/>
    </row>
    <row r="37" spans="1:11" ht="18.600000000000001" customHeight="1" x14ac:dyDescent="0.7">
      <c r="A37" s="25" t="s">
        <v>33</v>
      </c>
      <c r="B37" s="22"/>
      <c r="C37" s="44" t="s">
        <v>30</v>
      </c>
      <c r="D37" s="45"/>
      <c r="E37" s="20">
        <v>3</v>
      </c>
      <c r="F37" s="21" t="s">
        <v>24</v>
      </c>
      <c r="G37" s="15">
        <v>3</v>
      </c>
      <c r="H37" s="46">
        <v>25000</v>
      </c>
      <c r="I37" s="47"/>
      <c r="J37" s="40">
        <f t="shared" si="1"/>
        <v>75000</v>
      </c>
      <c r="K37" s="41"/>
    </row>
    <row r="38" spans="1:11" ht="18.600000000000001" customHeight="1" x14ac:dyDescent="0.7">
      <c r="A38" s="29"/>
      <c r="B38" s="22"/>
      <c r="C38" s="44"/>
      <c r="D38" s="45"/>
      <c r="E38" s="20"/>
      <c r="F38" s="21"/>
      <c r="G38" s="15"/>
      <c r="H38" s="30" t="s">
        <v>34</v>
      </c>
      <c r="I38" s="17"/>
      <c r="J38" s="40">
        <f>SUM(J20:K37)</f>
        <v>2197840</v>
      </c>
      <c r="K38" s="41"/>
    </row>
    <row r="39" spans="1:11" ht="18.600000000000001" customHeight="1" x14ac:dyDescent="0.7">
      <c r="A39" s="29"/>
      <c r="B39" s="22" t="s">
        <v>35</v>
      </c>
      <c r="C39" s="27"/>
      <c r="D39" s="28"/>
      <c r="E39" s="20"/>
      <c r="F39" s="21"/>
      <c r="G39" s="15"/>
      <c r="H39" s="30"/>
      <c r="I39" s="17"/>
      <c r="J39" s="40">
        <v>-38840</v>
      </c>
      <c r="K39" s="41"/>
    </row>
    <row r="40" spans="1:11" ht="18.600000000000001" customHeight="1" x14ac:dyDescent="0.7">
      <c r="A40" s="29"/>
      <c r="B40" s="22"/>
      <c r="C40" s="27"/>
      <c r="D40" s="28"/>
      <c r="E40" s="20"/>
      <c r="F40" s="21"/>
      <c r="G40" s="15"/>
      <c r="H40" s="30"/>
      <c r="I40" s="17"/>
      <c r="J40" s="40">
        <f>SUM(J38:K39)</f>
        <v>2159000</v>
      </c>
      <c r="K40" s="41"/>
    </row>
    <row r="41" spans="1:11" ht="18.600000000000001" customHeight="1" x14ac:dyDescent="0.7">
      <c r="A41" s="29"/>
      <c r="B41" s="22" t="s">
        <v>36</v>
      </c>
      <c r="C41" s="27"/>
      <c r="D41" s="28"/>
      <c r="E41" s="20"/>
      <c r="F41" s="21" t="s">
        <v>37</v>
      </c>
      <c r="G41" s="15">
        <v>5</v>
      </c>
      <c r="H41" s="30"/>
      <c r="I41" s="17"/>
      <c r="J41" s="40">
        <f>J40*0.05</f>
        <v>107950</v>
      </c>
      <c r="K41" s="41"/>
    </row>
    <row r="42" spans="1:11" ht="18.600000000000001" customHeight="1" x14ac:dyDescent="0.7">
      <c r="A42" s="29"/>
      <c r="B42" s="22"/>
      <c r="C42" s="27"/>
      <c r="D42" s="28"/>
      <c r="E42" s="20"/>
      <c r="F42" s="21"/>
      <c r="G42" s="15"/>
      <c r="H42" s="30" t="s">
        <v>38</v>
      </c>
      <c r="I42" s="17"/>
      <c r="J42" s="40">
        <f>SUM(J40:K41)</f>
        <v>2266950</v>
      </c>
      <c r="K42" s="41"/>
    </row>
    <row r="43" spans="1:11" ht="18.600000000000001" customHeight="1" x14ac:dyDescent="0.7">
      <c r="A43" s="29"/>
      <c r="B43" s="22" t="s">
        <v>39</v>
      </c>
      <c r="C43" s="27"/>
      <c r="D43" s="28"/>
      <c r="E43" s="20"/>
      <c r="F43" s="21"/>
      <c r="G43" s="15"/>
      <c r="H43" s="30"/>
      <c r="I43" s="17"/>
      <c r="J43" s="40">
        <f>J42*0.1</f>
        <v>226695</v>
      </c>
      <c r="K43" s="41"/>
    </row>
    <row r="44" spans="1:11" ht="18.600000000000001" customHeight="1" x14ac:dyDescent="0.7">
      <c r="A44" s="31"/>
      <c r="B44" s="32"/>
      <c r="C44" s="33"/>
      <c r="D44" s="34"/>
      <c r="E44" s="35"/>
      <c r="F44" s="36"/>
      <c r="G44" s="37"/>
      <c r="H44" s="38" t="s">
        <v>40</v>
      </c>
      <c r="I44" s="39"/>
      <c r="J44" s="42">
        <f>SUM(J42:K43)</f>
        <v>2493645</v>
      </c>
      <c r="K44" s="43"/>
    </row>
  </sheetData>
  <mergeCells count="78">
    <mergeCell ref="C13:D13"/>
    <mergeCell ref="H2:K2"/>
    <mergeCell ref="A4:K4"/>
    <mergeCell ref="A7:D7"/>
    <mergeCell ref="A12:B12"/>
    <mergeCell ref="C12:D12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B22:D22"/>
    <mergeCell ref="E22:F22"/>
    <mergeCell ref="H22:I22"/>
    <mergeCell ref="J22:K22"/>
    <mergeCell ref="B23:D23"/>
    <mergeCell ref="H23:I23"/>
    <mergeCell ref="J23:K23"/>
    <mergeCell ref="B24:D24"/>
    <mergeCell ref="E24:F24"/>
    <mergeCell ref="H24:I24"/>
    <mergeCell ref="J24:K24"/>
    <mergeCell ref="B25:D25"/>
    <mergeCell ref="E25:F25"/>
    <mergeCell ref="H25:I25"/>
    <mergeCell ref="J25:K25"/>
    <mergeCell ref="B26:D26"/>
    <mergeCell ref="H26:I26"/>
    <mergeCell ref="J26:K26"/>
    <mergeCell ref="B27:D27"/>
    <mergeCell ref="H27:I27"/>
    <mergeCell ref="J27:K27"/>
    <mergeCell ref="B28:D28"/>
    <mergeCell ref="H28:I28"/>
    <mergeCell ref="J28:K28"/>
    <mergeCell ref="B29:D29"/>
    <mergeCell ref="H29:I29"/>
    <mergeCell ref="J29:K29"/>
    <mergeCell ref="B30:D30"/>
    <mergeCell ref="H30:I30"/>
    <mergeCell ref="J30:K30"/>
    <mergeCell ref="B31:D31"/>
    <mergeCell ref="H31:I31"/>
    <mergeCell ref="J31:K31"/>
    <mergeCell ref="A32:B32"/>
    <mergeCell ref="C33:D33"/>
    <mergeCell ref="H33:I33"/>
    <mergeCell ref="J33:K33"/>
    <mergeCell ref="C34:D34"/>
    <mergeCell ref="H34:I34"/>
    <mergeCell ref="J34:K3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J40:K40"/>
    <mergeCell ref="J41:K41"/>
    <mergeCell ref="J42:K42"/>
    <mergeCell ref="J43:K43"/>
    <mergeCell ref="J44:K44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AA64-F3A2-4137-8266-0C9B0BE1824A}">
  <dimension ref="A2:L44"/>
  <sheetViews>
    <sheetView tabSelected="1" view="pageBreakPreview" topLeftCell="A22" zoomScaleNormal="100" zoomScaleSheetLayoutView="100" workbookViewId="0">
      <selection activeCell="N28" sqref="N28"/>
    </sheetView>
  </sheetViews>
  <sheetFormatPr defaultColWidth="13" defaultRowHeight="12.75" x14ac:dyDescent="0.7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6.149999999999999" x14ac:dyDescent="0.7">
      <c r="H2" s="70">
        <v>45992</v>
      </c>
      <c r="I2" s="70"/>
      <c r="J2" s="70"/>
      <c r="K2" s="70"/>
    </row>
    <row r="4" spans="1:11" ht="19.149999999999999" thickBot="1" x14ac:dyDescent="0.75">
      <c r="A4" s="71" t="s">
        <v>41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6.5" thickTop="1" x14ac:dyDescent="0.7">
      <c r="A5" s="2"/>
      <c r="B5" s="3"/>
      <c r="C5" s="3"/>
      <c r="D5" s="3"/>
      <c r="E5" s="3"/>
      <c r="F5" s="3"/>
      <c r="G5" s="3"/>
    </row>
    <row r="7" spans="1:11" ht="18.75" x14ac:dyDescent="0.7">
      <c r="A7" s="72" t="s">
        <v>1</v>
      </c>
      <c r="B7" s="72"/>
      <c r="C7" s="72"/>
      <c r="D7" s="72"/>
    </row>
    <row r="11" spans="1:11" x14ac:dyDescent="0.7">
      <c r="C11" s="4"/>
      <c r="D11" s="4"/>
      <c r="E11" s="4"/>
      <c r="F11" s="4"/>
      <c r="G11" s="4"/>
      <c r="H11" s="4"/>
    </row>
    <row r="12" spans="1:11" ht="16.149999999999999" x14ac:dyDescent="0.7">
      <c r="A12" s="73" t="s">
        <v>2</v>
      </c>
      <c r="B12" s="73"/>
      <c r="C12" s="74">
        <f>J44</f>
        <v>2505195</v>
      </c>
      <c r="D12" s="75"/>
      <c r="E12" s="4"/>
      <c r="F12" s="4"/>
      <c r="G12" s="4"/>
      <c r="H12" s="4"/>
    </row>
    <row r="13" spans="1:11" x14ac:dyDescent="0.7">
      <c r="C13" s="69" t="s">
        <v>3</v>
      </c>
      <c r="D13" s="69"/>
    </row>
    <row r="16" spans="1:11" ht="16.149999999999999" x14ac:dyDescent="0.7">
      <c r="A16" s="64" t="s">
        <v>4</v>
      </c>
      <c r="B16" s="64"/>
      <c r="C16" s="64"/>
      <c r="D16" s="64"/>
      <c r="E16" s="64"/>
      <c r="F16" s="64"/>
      <c r="G16" s="5"/>
      <c r="H16" s="6"/>
      <c r="I16" s="6"/>
      <c r="J16" s="65"/>
      <c r="K16" s="65"/>
    </row>
    <row r="17" spans="1:11" ht="14.25" x14ac:dyDescent="0.7">
      <c r="A17" s="65"/>
      <c r="B17" s="65"/>
      <c r="C17" s="65"/>
      <c r="D17" s="65"/>
      <c r="E17" s="6"/>
      <c r="F17" s="6"/>
      <c r="G17" s="6"/>
      <c r="H17" s="6"/>
      <c r="I17" s="6"/>
      <c r="J17" s="7"/>
      <c r="K17" s="7"/>
    </row>
    <row r="18" spans="1:11" ht="18.600000000000001" customHeight="1" x14ac:dyDescent="0.7">
      <c r="A18" s="8"/>
      <c r="B18" s="66" t="s">
        <v>5</v>
      </c>
      <c r="C18" s="66"/>
      <c r="D18" s="66"/>
      <c r="E18" s="66" t="s">
        <v>6</v>
      </c>
      <c r="F18" s="66"/>
      <c r="G18" s="9" t="s">
        <v>7</v>
      </c>
      <c r="H18" s="66" t="s">
        <v>8</v>
      </c>
      <c r="I18" s="66"/>
      <c r="J18" s="66" t="s">
        <v>9</v>
      </c>
      <c r="K18" s="66"/>
    </row>
    <row r="19" spans="1:11" ht="18.600000000000001" customHeight="1" x14ac:dyDescent="0.7">
      <c r="A19" s="67" t="s">
        <v>10</v>
      </c>
      <c r="B19" s="68"/>
      <c r="C19" s="68"/>
      <c r="D19" s="68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7">
      <c r="A20" s="12"/>
      <c r="B20" s="59" t="s">
        <v>11</v>
      </c>
      <c r="C20" s="59"/>
      <c r="D20" s="59"/>
      <c r="E20" s="60"/>
      <c r="F20" s="60"/>
      <c r="G20" s="13">
        <v>160</v>
      </c>
      <c r="H20" s="61">
        <v>1620</v>
      </c>
      <c r="I20" s="61"/>
      <c r="J20" s="61">
        <f>G20*H20</f>
        <v>259200</v>
      </c>
      <c r="K20" s="62"/>
    </row>
    <row r="21" spans="1:11" ht="18.600000000000001" customHeight="1" x14ac:dyDescent="0.7">
      <c r="A21" s="14"/>
      <c r="B21" s="63" t="s">
        <v>12</v>
      </c>
      <c r="C21" s="63"/>
      <c r="D21" s="63"/>
      <c r="E21" s="15">
        <v>9</v>
      </c>
      <c r="F21" s="15" t="s">
        <v>13</v>
      </c>
      <c r="G21" s="15">
        <v>160</v>
      </c>
      <c r="H21" s="46">
        <v>360</v>
      </c>
      <c r="I21" s="47"/>
      <c r="J21" s="52">
        <f>E21*G21*H21</f>
        <v>518400</v>
      </c>
      <c r="K21" s="53"/>
    </row>
    <row r="22" spans="1:11" ht="18.600000000000001" customHeight="1" x14ac:dyDescent="0.7">
      <c r="A22" s="12"/>
      <c r="B22" s="59" t="s">
        <v>14</v>
      </c>
      <c r="C22" s="59"/>
      <c r="D22" s="59"/>
      <c r="E22" s="60"/>
      <c r="F22" s="60"/>
      <c r="G22" s="13">
        <v>90</v>
      </c>
      <c r="H22" s="61">
        <v>1620</v>
      </c>
      <c r="I22" s="61"/>
      <c r="J22" s="61">
        <f>G22*H22</f>
        <v>145800</v>
      </c>
      <c r="K22" s="62"/>
    </row>
    <row r="23" spans="1:11" ht="18.600000000000001" customHeight="1" x14ac:dyDescent="0.7">
      <c r="A23" s="14"/>
      <c r="B23" s="63" t="s">
        <v>12</v>
      </c>
      <c r="C23" s="63"/>
      <c r="D23" s="63"/>
      <c r="E23" s="15">
        <v>9</v>
      </c>
      <c r="F23" s="15" t="s">
        <v>13</v>
      </c>
      <c r="G23" s="15">
        <v>90</v>
      </c>
      <c r="H23" s="46">
        <v>324</v>
      </c>
      <c r="I23" s="47"/>
      <c r="J23" s="52">
        <f>E23*G23*H23</f>
        <v>262440</v>
      </c>
      <c r="K23" s="53"/>
    </row>
    <row r="24" spans="1:11" ht="18.600000000000001" customHeight="1" x14ac:dyDescent="0.7">
      <c r="A24" s="12"/>
      <c r="B24" s="54" t="s">
        <v>15</v>
      </c>
      <c r="C24" s="55"/>
      <c r="D24" s="56"/>
      <c r="E24" s="57"/>
      <c r="F24" s="58"/>
      <c r="G24" s="15">
        <v>80</v>
      </c>
      <c r="H24" s="46">
        <v>300</v>
      </c>
      <c r="I24" s="47"/>
      <c r="J24" s="52">
        <f t="shared" ref="J24:J29" si="0">G24*H24</f>
        <v>24000</v>
      </c>
      <c r="K24" s="53"/>
    </row>
    <row r="25" spans="1:11" ht="18.600000000000001" customHeight="1" x14ac:dyDescent="0.7">
      <c r="A25" s="12"/>
      <c r="B25" s="54" t="s">
        <v>16</v>
      </c>
      <c r="C25" s="55"/>
      <c r="D25" s="56"/>
      <c r="E25" s="57"/>
      <c r="F25" s="58"/>
      <c r="G25" s="15">
        <v>20</v>
      </c>
      <c r="H25" s="46">
        <v>500</v>
      </c>
      <c r="I25" s="47"/>
      <c r="J25" s="52">
        <v>10000</v>
      </c>
      <c r="K25" s="53"/>
    </row>
    <row r="26" spans="1:11" ht="18.600000000000001" customHeight="1" x14ac:dyDescent="0.7">
      <c r="A26" s="12" t="s">
        <v>18</v>
      </c>
      <c r="B26" s="50" t="s">
        <v>19</v>
      </c>
      <c r="C26" s="49"/>
      <c r="D26" s="51"/>
      <c r="E26" s="20">
        <v>4</v>
      </c>
      <c r="F26" s="21" t="s">
        <v>20</v>
      </c>
      <c r="G26" s="15">
        <v>4</v>
      </c>
      <c r="H26" s="46">
        <v>38000</v>
      </c>
      <c r="I26" s="47"/>
      <c r="J26" s="52">
        <f t="shared" si="0"/>
        <v>152000</v>
      </c>
      <c r="K26" s="53"/>
    </row>
    <row r="27" spans="1:11" ht="18.600000000000001" customHeight="1" x14ac:dyDescent="0.7">
      <c r="A27" s="12"/>
      <c r="B27" s="50" t="s">
        <v>21</v>
      </c>
      <c r="C27" s="49"/>
      <c r="D27" s="51"/>
      <c r="E27" s="20">
        <v>1</v>
      </c>
      <c r="F27" s="21" t="s">
        <v>20</v>
      </c>
      <c r="G27" s="15">
        <v>1</v>
      </c>
      <c r="H27" s="46">
        <v>14000</v>
      </c>
      <c r="I27" s="47"/>
      <c r="J27" s="40">
        <f t="shared" si="0"/>
        <v>14000</v>
      </c>
      <c r="K27" s="41"/>
    </row>
    <row r="28" spans="1:11" ht="18.600000000000001" customHeight="1" x14ac:dyDescent="0.7">
      <c r="A28" s="12" t="s">
        <v>22</v>
      </c>
      <c r="B28" s="50" t="s">
        <v>19</v>
      </c>
      <c r="C28" s="49"/>
      <c r="D28" s="51"/>
      <c r="E28" s="20">
        <v>4</v>
      </c>
      <c r="F28" s="21" t="s">
        <v>20</v>
      </c>
      <c r="G28" s="15">
        <v>4</v>
      </c>
      <c r="H28" s="46">
        <v>47500</v>
      </c>
      <c r="I28" s="47"/>
      <c r="J28" s="40">
        <f t="shared" si="0"/>
        <v>190000</v>
      </c>
      <c r="K28" s="41"/>
    </row>
    <row r="29" spans="1:11" ht="18.600000000000001" customHeight="1" x14ac:dyDescent="0.7">
      <c r="A29" s="12"/>
      <c r="B29" s="50" t="s">
        <v>21</v>
      </c>
      <c r="C29" s="49"/>
      <c r="D29" s="51"/>
      <c r="E29" s="20">
        <v>1</v>
      </c>
      <c r="F29" s="21" t="s">
        <v>20</v>
      </c>
      <c r="G29" s="15">
        <v>1</v>
      </c>
      <c r="H29" s="46">
        <v>14000</v>
      </c>
      <c r="I29" s="47"/>
      <c r="J29" s="40">
        <f t="shared" si="0"/>
        <v>14000</v>
      </c>
      <c r="K29" s="41"/>
    </row>
    <row r="30" spans="1:11" ht="18.600000000000001" customHeight="1" x14ac:dyDescent="0.7">
      <c r="A30" s="12" t="s">
        <v>18</v>
      </c>
      <c r="B30" s="50" t="s">
        <v>23</v>
      </c>
      <c r="C30" s="49"/>
      <c r="D30" s="51"/>
      <c r="E30" s="20">
        <v>6</v>
      </c>
      <c r="F30" s="21" t="s">
        <v>24</v>
      </c>
      <c r="G30" s="15">
        <v>6</v>
      </c>
      <c r="H30" s="46">
        <v>18000</v>
      </c>
      <c r="I30" s="47"/>
      <c r="J30" s="40">
        <f>G30*H30</f>
        <v>108000</v>
      </c>
      <c r="K30" s="41"/>
    </row>
    <row r="31" spans="1:11" ht="18.600000000000001" customHeight="1" x14ac:dyDescent="0.7">
      <c r="A31" s="12" t="s">
        <v>22</v>
      </c>
      <c r="B31" s="50" t="s">
        <v>25</v>
      </c>
      <c r="C31" s="49"/>
      <c r="D31" s="51"/>
      <c r="E31" s="20">
        <v>6</v>
      </c>
      <c r="F31" s="21" t="s">
        <v>24</v>
      </c>
      <c r="G31" s="15">
        <v>6</v>
      </c>
      <c r="H31" s="46">
        <v>18000</v>
      </c>
      <c r="I31" s="47"/>
      <c r="J31" s="40">
        <f>G31*H31</f>
        <v>108000</v>
      </c>
      <c r="K31" s="41"/>
    </row>
    <row r="32" spans="1:11" ht="18.600000000000001" customHeight="1" x14ac:dyDescent="0.7">
      <c r="A32" s="48" t="s">
        <v>26</v>
      </c>
      <c r="B32" s="49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7">
      <c r="A33" s="25" t="s">
        <v>27</v>
      </c>
      <c r="B33" s="26"/>
      <c r="C33" s="44" t="s">
        <v>28</v>
      </c>
      <c r="D33" s="45"/>
      <c r="E33" s="20">
        <v>3</v>
      </c>
      <c r="F33" s="21" t="s">
        <v>24</v>
      </c>
      <c r="G33" s="15">
        <v>3</v>
      </c>
      <c r="H33" s="46">
        <v>25000</v>
      </c>
      <c r="I33" s="47"/>
      <c r="J33" s="40">
        <f>H33*G33</f>
        <v>75000</v>
      </c>
      <c r="K33" s="41"/>
    </row>
    <row r="34" spans="1:11" ht="18.600000000000001" customHeight="1" x14ac:dyDescent="0.7">
      <c r="A34" s="25" t="s">
        <v>29</v>
      </c>
      <c r="C34" s="44" t="s">
        <v>30</v>
      </c>
      <c r="D34" s="45"/>
      <c r="E34" s="20">
        <v>3</v>
      </c>
      <c r="F34" s="21" t="s">
        <v>24</v>
      </c>
      <c r="G34" s="15">
        <v>3</v>
      </c>
      <c r="H34" s="46">
        <v>28000</v>
      </c>
      <c r="I34" s="47"/>
      <c r="J34" s="40">
        <f>H34*G34</f>
        <v>84000</v>
      </c>
      <c r="K34" s="41"/>
    </row>
    <row r="35" spans="1:11" ht="18.600000000000001" customHeight="1" x14ac:dyDescent="0.7">
      <c r="A35" s="25" t="s">
        <v>31</v>
      </c>
      <c r="B35" s="22"/>
      <c r="C35" s="44" t="s">
        <v>30</v>
      </c>
      <c r="D35" s="45"/>
      <c r="E35" s="20">
        <v>3</v>
      </c>
      <c r="F35" s="21" t="s">
        <v>24</v>
      </c>
      <c r="G35" s="15">
        <v>3</v>
      </c>
      <c r="H35" s="46">
        <v>28000</v>
      </c>
      <c r="I35" s="47"/>
      <c r="J35" s="40">
        <f t="shared" ref="J35:J37" si="1">H35*G35</f>
        <v>84000</v>
      </c>
      <c r="K35" s="41"/>
    </row>
    <row r="36" spans="1:11" ht="18.600000000000001" customHeight="1" x14ac:dyDescent="0.7">
      <c r="A36" s="25" t="s">
        <v>32</v>
      </c>
      <c r="B36" s="22"/>
      <c r="C36" s="44" t="s">
        <v>30</v>
      </c>
      <c r="D36" s="45"/>
      <c r="E36" s="20">
        <v>3</v>
      </c>
      <c r="F36" s="21" t="s">
        <v>24</v>
      </c>
      <c r="G36" s="15">
        <v>3</v>
      </c>
      <c r="H36" s="46">
        <v>28000</v>
      </c>
      <c r="I36" s="47"/>
      <c r="J36" s="40">
        <f t="shared" si="1"/>
        <v>84000</v>
      </c>
      <c r="K36" s="41"/>
    </row>
    <row r="37" spans="1:11" ht="18.600000000000001" customHeight="1" x14ac:dyDescent="0.7">
      <c r="A37" s="25" t="s">
        <v>33</v>
      </c>
      <c r="B37" s="22"/>
      <c r="C37" s="44" t="s">
        <v>30</v>
      </c>
      <c r="D37" s="45"/>
      <c r="E37" s="20">
        <v>3</v>
      </c>
      <c r="F37" s="21" t="s">
        <v>24</v>
      </c>
      <c r="G37" s="15">
        <v>3</v>
      </c>
      <c r="H37" s="46">
        <v>25000</v>
      </c>
      <c r="I37" s="47"/>
      <c r="J37" s="40">
        <f t="shared" si="1"/>
        <v>75000</v>
      </c>
      <c r="K37" s="41"/>
    </row>
    <row r="38" spans="1:11" ht="18.600000000000001" customHeight="1" x14ac:dyDescent="0.7">
      <c r="A38" s="29"/>
      <c r="B38" s="22"/>
      <c r="C38" s="44"/>
      <c r="D38" s="45"/>
      <c r="E38" s="20"/>
      <c r="F38" s="21"/>
      <c r="G38" s="15"/>
      <c r="H38" s="30" t="s">
        <v>34</v>
      </c>
      <c r="I38" s="17"/>
      <c r="J38" s="40">
        <f>SUM(J20:K37)</f>
        <v>2207840</v>
      </c>
      <c r="K38" s="41"/>
    </row>
    <row r="39" spans="1:11" ht="18.600000000000001" customHeight="1" x14ac:dyDescent="0.7">
      <c r="A39" s="29"/>
      <c r="B39" s="22" t="s">
        <v>35</v>
      </c>
      <c r="C39" s="27"/>
      <c r="D39" s="28"/>
      <c r="E39" s="20"/>
      <c r="F39" s="21"/>
      <c r="G39" s="15"/>
      <c r="H39" s="30"/>
      <c r="I39" s="17"/>
      <c r="J39" s="40">
        <v>-38840</v>
      </c>
      <c r="K39" s="41"/>
    </row>
    <row r="40" spans="1:11" ht="18.600000000000001" customHeight="1" x14ac:dyDescent="0.7">
      <c r="A40" s="29"/>
      <c r="B40" s="22"/>
      <c r="C40" s="27"/>
      <c r="D40" s="28"/>
      <c r="E40" s="20"/>
      <c r="F40" s="21"/>
      <c r="G40" s="15"/>
      <c r="H40" s="30"/>
      <c r="I40" s="17"/>
      <c r="J40" s="40">
        <f>SUM(J38:K39)</f>
        <v>2169000</v>
      </c>
      <c r="K40" s="41"/>
    </row>
    <row r="41" spans="1:11" ht="18.600000000000001" customHeight="1" x14ac:dyDescent="0.7">
      <c r="A41" s="29"/>
      <c r="B41" s="22" t="s">
        <v>36</v>
      </c>
      <c r="C41" s="27"/>
      <c r="D41" s="28"/>
      <c r="E41" s="20"/>
      <c r="F41" s="21" t="s">
        <v>37</v>
      </c>
      <c r="G41" s="15">
        <v>5</v>
      </c>
      <c r="H41" s="30"/>
      <c r="I41" s="17"/>
      <c r="J41" s="40">
        <f>J40*0.05</f>
        <v>108450</v>
      </c>
      <c r="K41" s="41"/>
    </row>
    <row r="42" spans="1:11" ht="18.600000000000001" customHeight="1" x14ac:dyDescent="0.7">
      <c r="A42" s="29"/>
      <c r="B42" s="22"/>
      <c r="C42" s="27"/>
      <c r="D42" s="28"/>
      <c r="E42" s="20"/>
      <c r="F42" s="21"/>
      <c r="G42" s="15"/>
      <c r="H42" s="30" t="s">
        <v>38</v>
      </c>
      <c r="I42" s="17"/>
      <c r="J42" s="40">
        <f>SUM(J40:K41)</f>
        <v>2277450</v>
      </c>
      <c r="K42" s="41"/>
    </row>
    <row r="43" spans="1:11" ht="18.600000000000001" customHeight="1" x14ac:dyDescent="0.7">
      <c r="A43" s="29"/>
      <c r="B43" s="22" t="s">
        <v>39</v>
      </c>
      <c r="C43" s="27"/>
      <c r="D43" s="28"/>
      <c r="E43" s="20"/>
      <c r="F43" s="21"/>
      <c r="G43" s="15"/>
      <c r="H43" s="30"/>
      <c r="I43" s="17"/>
      <c r="J43" s="40">
        <f>J42*0.1</f>
        <v>227745</v>
      </c>
      <c r="K43" s="41"/>
    </row>
    <row r="44" spans="1:11" ht="18.600000000000001" customHeight="1" x14ac:dyDescent="0.7">
      <c r="A44" s="31"/>
      <c r="B44" s="32"/>
      <c r="C44" s="33"/>
      <c r="D44" s="34"/>
      <c r="E44" s="35"/>
      <c r="F44" s="36"/>
      <c r="G44" s="37"/>
      <c r="H44" s="38" t="s">
        <v>40</v>
      </c>
      <c r="I44" s="39"/>
      <c r="J44" s="42">
        <f>SUM(J42:K43)</f>
        <v>2505195</v>
      </c>
      <c r="K44" s="43"/>
    </row>
  </sheetData>
  <mergeCells count="78">
    <mergeCell ref="C13:D13"/>
    <mergeCell ref="H2:K2"/>
    <mergeCell ref="A4:K4"/>
    <mergeCell ref="A7:D7"/>
    <mergeCell ref="A12:B12"/>
    <mergeCell ref="C12:D12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B22:D22"/>
    <mergeCell ref="E22:F22"/>
    <mergeCell ref="H22:I22"/>
    <mergeCell ref="J22:K22"/>
    <mergeCell ref="B23:D23"/>
    <mergeCell ref="H23:I23"/>
    <mergeCell ref="J23:K23"/>
    <mergeCell ref="B24:D24"/>
    <mergeCell ref="E24:F24"/>
    <mergeCell ref="H24:I24"/>
    <mergeCell ref="J24:K24"/>
    <mergeCell ref="B25:D25"/>
    <mergeCell ref="E25:F25"/>
    <mergeCell ref="H25:I25"/>
    <mergeCell ref="J25:K25"/>
    <mergeCell ref="B26:D26"/>
    <mergeCell ref="H26:I26"/>
    <mergeCell ref="J26:K26"/>
    <mergeCell ref="B27:D27"/>
    <mergeCell ref="H27:I27"/>
    <mergeCell ref="J27:K27"/>
    <mergeCell ref="B28:D28"/>
    <mergeCell ref="H28:I28"/>
    <mergeCell ref="J28:K28"/>
    <mergeCell ref="B29:D29"/>
    <mergeCell ref="H29:I29"/>
    <mergeCell ref="J29:K29"/>
    <mergeCell ref="B30:D30"/>
    <mergeCell ref="H30:I30"/>
    <mergeCell ref="J30:K30"/>
    <mergeCell ref="B31:D31"/>
    <mergeCell ref="H31:I31"/>
    <mergeCell ref="J31:K31"/>
    <mergeCell ref="A32:B32"/>
    <mergeCell ref="C33:D33"/>
    <mergeCell ref="H33:I33"/>
    <mergeCell ref="J33:K33"/>
    <mergeCell ref="C34:D34"/>
    <mergeCell ref="H34:I34"/>
    <mergeCell ref="J34:K3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J40:K40"/>
    <mergeCell ref="J41:K41"/>
    <mergeCell ref="J42:K42"/>
    <mergeCell ref="J43:K43"/>
    <mergeCell ref="J44:K44"/>
  </mergeCells>
  <phoneticPr fontId="3"/>
  <pageMargins left="0.7" right="0.7" top="0.75" bottom="0.75" header="0.3" footer="0.3"/>
  <pageSetup paperSize="9" scale="88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2025渡月橋見積</vt:lpstr>
      <vt:lpstr>2025渡月橋請求</vt:lpstr>
      <vt:lpstr>'2025渡月橋請求'!Print_Area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2025-12-20T07:44:30Z</cp:lastPrinted>
  <dcterms:created xsi:type="dcterms:W3CDTF">2025-11-21T13:15:27Z</dcterms:created>
  <dcterms:modified xsi:type="dcterms:W3CDTF">2025-12-20T07:44:34Z</dcterms:modified>
</cp:coreProperties>
</file>