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qox\Desktop\"/>
    </mc:Choice>
  </mc:AlternateContent>
  <xr:revisionPtr revIDLastSave="0" documentId="8_{68CAA700-D7D1-42CF-9230-474AE21D7742}" xr6:coauthVersionLast="47" xr6:coauthVersionMax="47" xr10:uidLastSave="{00000000-0000-0000-0000-000000000000}"/>
  <bookViews>
    <workbookView xWindow="-98" yWindow="-98" windowWidth="21795" windowHeight="13875" xr2:uid="{6E636089-31AE-45EE-887C-2175FED67E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H31" i="1"/>
  <c r="G30" i="1"/>
  <c r="H30" i="1" s="1"/>
  <c r="H29" i="1"/>
  <c r="G29" i="1"/>
  <c r="G28" i="1"/>
  <c r="H28" i="1" s="1"/>
  <c r="H27" i="1"/>
  <c r="G27" i="1"/>
  <c r="H26" i="1"/>
  <c r="G26" i="1"/>
  <c r="H25" i="1"/>
  <c r="G25" i="1"/>
  <c r="H24" i="1"/>
  <c r="G24" i="1"/>
  <c r="G23" i="1"/>
  <c r="H23" i="1" s="1"/>
  <c r="H22" i="1"/>
  <c r="G22" i="1"/>
  <c r="H21" i="1"/>
  <c r="G21" i="1"/>
  <c r="H20" i="1"/>
  <c r="G20" i="1"/>
  <c r="H19" i="1"/>
  <c r="G18" i="1"/>
  <c r="H18" i="1" s="1"/>
  <c r="G17" i="1"/>
  <c r="H17" i="1" s="1"/>
  <c r="G16" i="1"/>
  <c r="H16" i="1" s="1"/>
  <c r="G15" i="1"/>
  <c r="H15" i="1" s="1"/>
  <c r="H14" i="1"/>
  <c r="G14" i="1"/>
  <c r="G13" i="1"/>
  <c r="H13" i="1" s="1"/>
  <c r="G12" i="1"/>
  <c r="H12" i="1" s="1"/>
  <c r="G11" i="1"/>
  <c r="H11" i="1" s="1"/>
  <c r="G10" i="1"/>
  <c r="H10" i="1" s="1"/>
  <c r="H9" i="1"/>
  <c r="G9" i="1"/>
  <c r="G8" i="1"/>
  <c r="H8" i="1" s="1"/>
  <c r="G7" i="1"/>
  <c r="H7" i="1" s="1"/>
  <c r="G6" i="1"/>
  <c r="H6" i="1" s="1"/>
  <c r="G5" i="1"/>
  <c r="H5" i="1" s="1"/>
  <c r="H4" i="1"/>
  <c r="G4" i="1"/>
  <c r="G3" i="1"/>
  <c r="H3" i="1" s="1"/>
  <c r="G2" i="1"/>
  <c r="H2" i="1" s="1"/>
  <c r="H32" i="1" l="1"/>
  <c r="H33" i="1" s="1"/>
  <c r="H34" i="1" l="1"/>
  <c r="H35" i="1" s="1"/>
</calcChain>
</file>

<file path=xl/sharedStrings.xml><?xml version="1.0" encoding="utf-8"?>
<sst xmlns="http://schemas.openxmlformats.org/spreadsheetml/2006/main" count="42" uniqueCount="42">
  <si>
    <t>会社名</t>
    <rPh sb="0" eb="3">
      <t>カイシャメイ</t>
    </rPh>
    <phoneticPr fontId="2"/>
  </si>
  <si>
    <t>警備員区分</t>
    <rPh sb="0" eb="3">
      <t>ケイビイン</t>
    </rPh>
    <rPh sb="3" eb="5">
      <t>クブン</t>
    </rPh>
    <phoneticPr fontId="2"/>
  </si>
  <si>
    <t>人数</t>
    <rPh sb="0" eb="2">
      <t>ニンズウ</t>
    </rPh>
    <phoneticPr fontId="2"/>
  </si>
  <si>
    <t>日勤hr</t>
    <rPh sb="0" eb="2">
      <t>ニッキン</t>
    </rPh>
    <phoneticPr fontId="2"/>
  </si>
  <si>
    <t>夜勤hr</t>
    <rPh sb="0" eb="2">
      <t>ヤキン</t>
    </rPh>
    <phoneticPr fontId="2"/>
  </si>
  <si>
    <t>時間保証</t>
    <rPh sb="0" eb="2">
      <t>ジカン</t>
    </rPh>
    <rPh sb="2" eb="4">
      <t>ホショウ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</si>
  <si>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</si>
  <si>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</si>
  <si>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(株)コトナ　　　　　　　　　</t>
    <rPh sb="0" eb="3">
      <t>カブ</t>
    </rPh>
    <phoneticPr fontId="2"/>
  </si>
  <si>
    <t>一般　8：00～23：00</t>
    <rPh sb="0" eb="2">
      <t>イッパン</t>
    </rPh>
    <phoneticPr fontId="2"/>
  </si>
  <si>
    <t>一般　8：00～17：00</t>
    <rPh sb="0" eb="2">
      <t>イッパン</t>
    </rPh>
    <phoneticPr fontId="2"/>
  </si>
  <si>
    <t>一般　9：00～22：00</t>
    <rPh sb="0" eb="2">
      <t>イッパン</t>
    </rPh>
    <phoneticPr fontId="2"/>
  </si>
  <si>
    <t>一般　9：00～23：00</t>
    <rPh sb="0" eb="2">
      <t>イッパン</t>
    </rPh>
    <phoneticPr fontId="2"/>
  </si>
  <si>
    <t>一般　10：00～19：00</t>
    <rPh sb="0" eb="2">
      <t>イッパン</t>
    </rPh>
    <phoneticPr fontId="2"/>
  </si>
  <si>
    <t>一般　10：00～22：00</t>
    <rPh sb="0" eb="2">
      <t>イッパン</t>
    </rPh>
    <phoneticPr fontId="2"/>
  </si>
  <si>
    <t>一般　10：00～23：00</t>
    <rPh sb="0" eb="2">
      <t>イッパン</t>
    </rPh>
    <phoneticPr fontId="2"/>
  </si>
  <si>
    <t>一般　12：00～22：00</t>
    <rPh sb="0" eb="2">
      <t>イッパン</t>
    </rPh>
    <phoneticPr fontId="2"/>
  </si>
  <si>
    <t>一般　13：00～21：00</t>
    <rPh sb="0" eb="2">
      <t>イッパン</t>
    </rPh>
    <phoneticPr fontId="2"/>
  </si>
  <si>
    <t>一般　12：00～21：00</t>
    <rPh sb="0" eb="2">
      <t>イッパン</t>
    </rPh>
    <phoneticPr fontId="2"/>
  </si>
  <si>
    <t>一般　14：00～22：00</t>
    <rPh sb="0" eb="2">
      <t>イッパン</t>
    </rPh>
    <phoneticPr fontId="2"/>
  </si>
  <si>
    <t>一般　15：00～23：00</t>
    <rPh sb="0" eb="2">
      <t>イッパン</t>
    </rPh>
    <phoneticPr fontId="2"/>
  </si>
  <si>
    <t>一般　15：00～24：00</t>
    <rPh sb="0" eb="2">
      <t>イッパン</t>
    </rPh>
    <phoneticPr fontId="2"/>
  </si>
  <si>
    <t>一般　16：00～24：00</t>
    <rPh sb="0" eb="2">
      <t>イッパン</t>
    </rPh>
    <phoneticPr fontId="2"/>
  </si>
  <si>
    <t>一般　17：00～23：00</t>
    <rPh sb="0" eb="2">
      <t>イッパン</t>
    </rPh>
    <phoneticPr fontId="2"/>
  </si>
  <si>
    <t>一般　23：00～8：00</t>
    <rPh sb="0" eb="2">
      <t>イッパン</t>
    </rPh>
    <phoneticPr fontId="2"/>
  </si>
  <si>
    <t>一般　15：00～22：00</t>
    <rPh sb="0" eb="2">
      <t>イッパン</t>
    </rPh>
    <phoneticPr fontId="2"/>
  </si>
  <si>
    <t>資格者　8：00～23：00</t>
    <rPh sb="0" eb="3">
      <t>シカクシャ</t>
    </rPh>
    <phoneticPr fontId="2"/>
  </si>
  <si>
    <t>資格者　9：00～23：00</t>
    <rPh sb="0" eb="3">
      <t>シカクシャ</t>
    </rPh>
    <phoneticPr fontId="2"/>
  </si>
  <si>
    <t>資格者　10：00～19：00</t>
    <rPh sb="0" eb="3">
      <t>シカクシャ</t>
    </rPh>
    <phoneticPr fontId="2"/>
  </si>
  <si>
    <t>資格者　13：00～21：00</t>
    <rPh sb="0" eb="3">
      <t>シカクシャ</t>
    </rPh>
    <phoneticPr fontId="2"/>
  </si>
  <si>
    <t>資格者　13：00～23：00</t>
    <rPh sb="0" eb="3">
      <t>シカクシャ</t>
    </rPh>
    <phoneticPr fontId="2"/>
  </si>
  <si>
    <t>資格者　13：00～24：00</t>
    <rPh sb="0" eb="3">
      <t>シカクシャ</t>
    </rPh>
    <phoneticPr fontId="2"/>
  </si>
  <si>
    <t>資格者　14：00～22：00</t>
    <rPh sb="0" eb="3">
      <t>シカクシャ</t>
    </rPh>
    <phoneticPr fontId="2"/>
  </si>
  <si>
    <t>資格者　15：00～23：00</t>
    <rPh sb="0" eb="3">
      <t>シカクシャ</t>
    </rPh>
    <phoneticPr fontId="2"/>
  </si>
  <si>
    <t>資格者　15：00～24：00</t>
    <rPh sb="0" eb="3">
      <t>シカクシャ</t>
    </rPh>
    <phoneticPr fontId="2"/>
  </si>
  <si>
    <t>資格者　16：00～24：00</t>
    <rPh sb="0" eb="3">
      <t>シカクシャ</t>
    </rPh>
    <phoneticPr fontId="2"/>
  </si>
  <si>
    <t>資格者　15：00～23：30</t>
    <rPh sb="0" eb="3">
      <t>シカクシャ</t>
    </rPh>
    <phoneticPr fontId="2"/>
  </si>
  <si>
    <t>諸経費</t>
    <rPh sb="1" eb="3">
      <t>ケイヒ</t>
    </rPh>
    <phoneticPr fontId="2"/>
  </si>
  <si>
    <t>合計人数</t>
    <rPh sb="0" eb="2">
      <t>ゴウケイ</t>
    </rPh>
    <rPh sb="2" eb="4">
      <t>ニンズウ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</si>
  <si>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</si>
  <si>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</si>
  <si>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合計金額</t>
    <rPh sb="0" eb="4">
      <t>ゴウケイキンガク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</si>
</sst>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823EB-66AF-4579-821D-2721D21EC00B}">
  <dimension ref="A1:H35"/>
  <sheetViews>
    <sheetView tabSelected="1" workbookViewId="0">
      <selection activeCell="K10" sqref="K10"/>
    </sheetView>
  </sheetViews>
  <sheetFormatPr defaultRowHeight="17.649999999999999" x14ac:dyDescent="0.7"/>
  <cols>
    <col min="1" max="1" width="16.375" customWidth="1"/>
    <col min="2" max="2" width="23.5" customWidth="1"/>
    <col min="3" max="3" width="10.4375" customWidth="1"/>
    <col min="4" max="4" width="10.0625" customWidth="1"/>
    <col min="5" max="5" width="10.3125" customWidth="1"/>
    <col min="7" max="7" width="10.3125" customWidth="1"/>
    <col min="8" max="8" width="11.75" customWidth="1"/>
  </cols>
  <sheetData>
    <row r="1" spans="1:8" x14ac:dyDescent="0.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 x14ac:dyDescent="0.7">
      <c r="A2" s="1" t="s">
        <v>8</v>
      </c>
      <c r="B2" s="1" t="s">
        <v>9</v>
      </c>
      <c r="C2" s="1">
        <v>1</v>
      </c>
      <c r="D2" s="1">
        <v>14</v>
      </c>
      <c r="E2" s="1">
        <v>1</v>
      </c>
      <c r="F2" s="1"/>
      <c r="G2" s="4">
        <f t="shared" ref="G2:G15" si="0">3500*D2+4900*E2</f>
        <v>53900</v>
      </c>
      <c r="H2" s="4">
        <f t="shared" ref="H2:H31" si="1">G2*C2</f>
        <v>53900</v>
      </c>
    </row>
    <row r="3" spans="1:8" x14ac:dyDescent="0.7">
      <c r="A3" s="1"/>
      <c r="B3" s="1" t="s">
        <v>10</v>
      </c>
      <c r="C3" s="1">
        <v>8</v>
      </c>
      <c r="D3" s="1">
        <v>9</v>
      </c>
      <c r="E3" s="1"/>
      <c r="F3" s="1"/>
      <c r="G3" s="4">
        <f t="shared" si="0"/>
        <v>31500</v>
      </c>
      <c r="H3" s="4">
        <f t="shared" si="1"/>
        <v>252000</v>
      </c>
    </row>
    <row r="4" spans="1:8" x14ac:dyDescent="0.7">
      <c r="A4" s="1"/>
      <c r="B4" s="1" t="s">
        <v>11</v>
      </c>
      <c r="C4" s="1">
        <v>2</v>
      </c>
      <c r="D4" s="1">
        <v>13</v>
      </c>
      <c r="E4" s="1"/>
      <c r="F4" s="1"/>
      <c r="G4" s="4">
        <f t="shared" si="0"/>
        <v>45500</v>
      </c>
      <c r="H4" s="4">
        <f t="shared" si="1"/>
        <v>91000</v>
      </c>
    </row>
    <row r="5" spans="1:8" x14ac:dyDescent="0.7">
      <c r="A5" s="1"/>
      <c r="B5" s="1" t="s">
        <v>12</v>
      </c>
      <c r="C5" s="1">
        <v>1</v>
      </c>
      <c r="D5" s="1">
        <v>13</v>
      </c>
      <c r="E5" s="1">
        <v>1</v>
      </c>
      <c r="F5" s="1"/>
      <c r="G5" s="4">
        <f t="shared" si="0"/>
        <v>50400</v>
      </c>
      <c r="H5" s="4">
        <f t="shared" si="1"/>
        <v>50400</v>
      </c>
    </row>
    <row r="6" spans="1:8" x14ac:dyDescent="0.7">
      <c r="A6" s="1"/>
      <c r="B6" s="1" t="s">
        <v>13</v>
      </c>
      <c r="C6" s="1"/>
      <c r="D6" s="1"/>
      <c r="E6" s="1"/>
      <c r="F6" s="1"/>
      <c r="G6" s="4">
        <f t="shared" si="0"/>
        <v>0</v>
      </c>
      <c r="H6" s="4">
        <f t="shared" si="1"/>
        <v>0</v>
      </c>
    </row>
    <row r="7" spans="1:8" x14ac:dyDescent="0.7">
      <c r="A7" s="1"/>
      <c r="B7" s="1" t="s">
        <v>14</v>
      </c>
      <c r="C7" s="1"/>
      <c r="D7" s="1"/>
      <c r="E7" s="1"/>
      <c r="F7" s="1"/>
      <c r="G7" s="4">
        <f t="shared" si="0"/>
        <v>0</v>
      </c>
      <c r="H7" s="4">
        <f t="shared" si="1"/>
        <v>0</v>
      </c>
    </row>
    <row r="8" spans="1:8" x14ac:dyDescent="0.7">
      <c r="A8" s="1"/>
      <c r="B8" s="1" t="s">
        <v>15</v>
      </c>
      <c r="C8" s="1">
        <v>3</v>
      </c>
      <c r="D8" s="1">
        <v>12</v>
      </c>
      <c r="E8" s="1">
        <v>1</v>
      </c>
      <c r="F8" s="1"/>
      <c r="G8" s="4">
        <f t="shared" si="0"/>
        <v>46900</v>
      </c>
      <c r="H8" s="4">
        <f t="shared" si="1"/>
        <v>140700</v>
      </c>
    </row>
    <row r="9" spans="1:8" x14ac:dyDescent="0.7">
      <c r="A9" s="1"/>
      <c r="B9" s="1" t="s">
        <v>16</v>
      </c>
      <c r="C9" s="1">
        <v>10</v>
      </c>
      <c r="D9" s="1">
        <v>10</v>
      </c>
      <c r="E9" s="1"/>
      <c r="F9" s="1"/>
      <c r="G9" s="4">
        <f t="shared" si="0"/>
        <v>35000</v>
      </c>
      <c r="H9" s="4">
        <f t="shared" si="1"/>
        <v>350000</v>
      </c>
    </row>
    <row r="10" spans="1:8" x14ac:dyDescent="0.7">
      <c r="A10" s="1"/>
      <c r="B10" s="1" t="s">
        <v>17</v>
      </c>
      <c r="C10" s="1">
        <v>7</v>
      </c>
      <c r="D10" s="1">
        <v>8</v>
      </c>
      <c r="E10" s="1"/>
      <c r="F10" s="1"/>
      <c r="G10" s="4">
        <f t="shared" si="0"/>
        <v>28000</v>
      </c>
      <c r="H10" s="4">
        <f t="shared" si="1"/>
        <v>196000</v>
      </c>
    </row>
    <row r="11" spans="1:8" x14ac:dyDescent="0.7">
      <c r="A11" s="1"/>
      <c r="B11" s="1" t="s">
        <v>18</v>
      </c>
      <c r="C11" s="1">
        <v>1</v>
      </c>
      <c r="D11" s="1">
        <v>9</v>
      </c>
      <c r="E11" s="1"/>
      <c r="F11" s="1"/>
      <c r="G11" s="4">
        <f t="shared" si="0"/>
        <v>31500</v>
      </c>
      <c r="H11" s="4">
        <f t="shared" si="1"/>
        <v>31500</v>
      </c>
    </row>
    <row r="12" spans="1:8" x14ac:dyDescent="0.7">
      <c r="A12" s="1"/>
      <c r="B12" s="1" t="s">
        <v>19</v>
      </c>
      <c r="C12" s="1">
        <v>40</v>
      </c>
      <c r="D12" s="1">
        <v>8</v>
      </c>
      <c r="E12" s="1"/>
      <c r="F12" s="1"/>
      <c r="G12" s="4">
        <f t="shared" si="0"/>
        <v>28000</v>
      </c>
      <c r="H12" s="4">
        <f t="shared" si="1"/>
        <v>1120000</v>
      </c>
    </row>
    <row r="13" spans="1:8" x14ac:dyDescent="0.7">
      <c r="A13" s="1"/>
      <c r="B13" s="1" t="s">
        <v>20</v>
      </c>
      <c r="C13" s="1">
        <v>87</v>
      </c>
      <c r="D13" s="1">
        <v>7</v>
      </c>
      <c r="E13" s="1">
        <v>1</v>
      </c>
      <c r="F13" s="1"/>
      <c r="G13" s="4">
        <f t="shared" si="0"/>
        <v>29400</v>
      </c>
      <c r="H13" s="4">
        <f t="shared" si="1"/>
        <v>2557800</v>
      </c>
    </row>
    <row r="14" spans="1:8" x14ac:dyDescent="0.7">
      <c r="A14" s="1"/>
      <c r="B14" s="1" t="s">
        <v>21</v>
      </c>
      <c r="C14" s="1">
        <v>33</v>
      </c>
      <c r="D14" s="1">
        <v>7</v>
      </c>
      <c r="E14" s="1">
        <v>2</v>
      </c>
      <c r="F14" s="1"/>
      <c r="G14" s="4">
        <f t="shared" si="0"/>
        <v>34300</v>
      </c>
      <c r="H14" s="4">
        <f t="shared" si="1"/>
        <v>1131900</v>
      </c>
    </row>
    <row r="15" spans="1:8" x14ac:dyDescent="0.7">
      <c r="A15" s="1"/>
      <c r="B15" s="1" t="s">
        <v>22</v>
      </c>
      <c r="C15" s="1">
        <v>21</v>
      </c>
      <c r="D15" s="1">
        <v>6</v>
      </c>
      <c r="E15" s="1">
        <v>2</v>
      </c>
      <c r="F15" s="1"/>
      <c r="G15" s="4">
        <f t="shared" si="0"/>
        <v>30800</v>
      </c>
      <c r="H15" s="4">
        <f t="shared" si="1"/>
        <v>646800</v>
      </c>
    </row>
    <row r="16" spans="1:8" x14ac:dyDescent="0.7">
      <c r="A16" s="1"/>
      <c r="B16" s="1" t="s">
        <v>23</v>
      </c>
      <c r="C16" s="1">
        <v>7</v>
      </c>
      <c r="D16" s="1">
        <v>5</v>
      </c>
      <c r="E16" s="1">
        <v>1</v>
      </c>
      <c r="F16" s="1">
        <v>2</v>
      </c>
      <c r="G16" s="4">
        <f>3500*D16+4900*E16+3500*F16</f>
        <v>29400</v>
      </c>
      <c r="H16" s="4">
        <f t="shared" si="1"/>
        <v>205800</v>
      </c>
    </row>
    <row r="17" spans="1:8" x14ac:dyDescent="0.7">
      <c r="A17" s="1"/>
      <c r="B17" s="1" t="s">
        <v>24</v>
      </c>
      <c r="C17" s="1">
        <v>8</v>
      </c>
      <c r="D17" s="1">
        <v>3</v>
      </c>
      <c r="E17" s="1">
        <v>6</v>
      </c>
      <c r="F17" s="1"/>
      <c r="G17" s="4">
        <f t="shared" ref="G17:G18" si="2">3500*D17+4900*E17+3500*F17</f>
        <v>39900</v>
      </c>
      <c r="H17" s="4">
        <f t="shared" si="1"/>
        <v>319200</v>
      </c>
    </row>
    <row r="18" spans="1:8" x14ac:dyDescent="0.7">
      <c r="A18" s="1"/>
      <c r="B18" s="1" t="s">
        <v>25</v>
      </c>
      <c r="C18" s="1">
        <v>22</v>
      </c>
      <c r="D18" s="1">
        <v>7</v>
      </c>
      <c r="E18" s="1"/>
      <c r="F18" s="1">
        <v>1</v>
      </c>
      <c r="G18" s="4">
        <f t="shared" si="2"/>
        <v>28000</v>
      </c>
      <c r="H18" s="4">
        <f t="shared" si="1"/>
        <v>616000</v>
      </c>
    </row>
    <row r="19" spans="1:8" x14ac:dyDescent="0.7">
      <c r="A19" s="5"/>
      <c r="B19" s="5"/>
      <c r="C19" s="5"/>
      <c r="D19" s="6"/>
      <c r="E19" s="6"/>
      <c r="F19" s="5"/>
      <c r="G19" s="7"/>
      <c r="H19" s="7">
        <f t="shared" si="1"/>
        <v>0</v>
      </c>
    </row>
    <row r="20" spans="1:8" x14ac:dyDescent="0.7">
      <c r="A20" s="8"/>
      <c r="B20" s="1" t="s">
        <v>26</v>
      </c>
      <c r="C20" s="1">
        <v>1</v>
      </c>
      <c r="D20" s="1">
        <v>14</v>
      </c>
      <c r="E20" s="1">
        <v>1</v>
      </c>
      <c r="F20" s="1"/>
      <c r="G20" s="4">
        <f t="shared" ref="G20:G30" si="3">4000*D20+5600*E20</f>
        <v>61600</v>
      </c>
      <c r="H20" s="4">
        <f t="shared" si="1"/>
        <v>61600</v>
      </c>
    </row>
    <row r="21" spans="1:8" x14ac:dyDescent="0.7">
      <c r="A21" s="1"/>
      <c r="B21" s="1" t="s">
        <v>27</v>
      </c>
      <c r="C21" s="1">
        <v>1</v>
      </c>
      <c r="D21" s="1">
        <v>13</v>
      </c>
      <c r="E21" s="1">
        <v>1</v>
      </c>
      <c r="F21" s="1"/>
      <c r="G21" s="4">
        <f t="shared" si="3"/>
        <v>57600</v>
      </c>
      <c r="H21" s="4">
        <f t="shared" si="1"/>
        <v>57600</v>
      </c>
    </row>
    <row r="22" spans="1:8" x14ac:dyDescent="0.7">
      <c r="A22" s="1"/>
      <c r="B22" s="1" t="s">
        <v>28</v>
      </c>
      <c r="C22" s="1"/>
      <c r="D22" s="1"/>
      <c r="E22" s="1"/>
      <c r="F22" s="1"/>
      <c r="G22" s="4">
        <f t="shared" si="3"/>
        <v>0</v>
      </c>
      <c r="H22" s="4">
        <f t="shared" si="1"/>
        <v>0</v>
      </c>
    </row>
    <row r="23" spans="1:8" x14ac:dyDescent="0.7">
      <c r="A23" s="1"/>
      <c r="B23" s="1" t="s">
        <v>29</v>
      </c>
      <c r="C23" s="1">
        <v>1</v>
      </c>
      <c r="D23" s="1">
        <v>8</v>
      </c>
      <c r="E23" s="1"/>
      <c r="F23" s="1"/>
      <c r="G23" s="4">
        <f t="shared" si="3"/>
        <v>32000</v>
      </c>
      <c r="H23" s="4">
        <f t="shared" si="1"/>
        <v>32000</v>
      </c>
    </row>
    <row r="24" spans="1:8" x14ac:dyDescent="0.7">
      <c r="A24" s="1"/>
      <c r="B24" s="1" t="s">
        <v>30</v>
      </c>
      <c r="C24" s="1"/>
      <c r="D24" s="1"/>
      <c r="E24" s="1"/>
      <c r="F24" s="1"/>
      <c r="G24" s="4">
        <f t="shared" si="3"/>
        <v>0</v>
      </c>
      <c r="H24" s="4">
        <f t="shared" si="1"/>
        <v>0</v>
      </c>
    </row>
    <row r="25" spans="1:8" x14ac:dyDescent="0.7">
      <c r="A25" s="1"/>
      <c r="B25" s="1" t="s">
        <v>31</v>
      </c>
      <c r="C25" s="1"/>
      <c r="D25" s="1"/>
      <c r="E25" s="1"/>
      <c r="F25" s="1"/>
      <c r="G25" s="4">
        <f t="shared" si="3"/>
        <v>0</v>
      </c>
      <c r="H25" s="4">
        <f t="shared" si="1"/>
        <v>0</v>
      </c>
    </row>
    <row r="26" spans="1:8" x14ac:dyDescent="0.7">
      <c r="A26" s="1"/>
      <c r="B26" s="1" t="s">
        <v>32</v>
      </c>
      <c r="C26" s="1">
        <v>2</v>
      </c>
      <c r="D26" s="1">
        <v>8</v>
      </c>
      <c r="E26" s="1"/>
      <c r="F26" s="1"/>
      <c r="G26" s="4">
        <f t="shared" si="3"/>
        <v>32000</v>
      </c>
      <c r="H26" s="4">
        <f t="shared" si="1"/>
        <v>64000</v>
      </c>
    </row>
    <row r="27" spans="1:8" x14ac:dyDescent="0.7">
      <c r="A27" s="1"/>
      <c r="B27" s="1" t="s">
        <v>33</v>
      </c>
      <c r="C27" s="1">
        <v>10</v>
      </c>
      <c r="D27" s="1">
        <v>7</v>
      </c>
      <c r="E27" s="1">
        <v>1</v>
      </c>
      <c r="F27" s="1"/>
      <c r="G27" s="4">
        <f t="shared" si="3"/>
        <v>33600</v>
      </c>
      <c r="H27" s="4">
        <f t="shared" si="1"/>
        <v>336000</v>
      </c>
    </row>
    <row r="28" spans="1:8" x14ac:dyDescent="0.7">
      <c r="A28" s="1"/>
      <c r="B28" s="1" t="s">
        <v>34</v>
      </c>
      <c r="C28" s="1">
        <v>6</v>
      </c>
      <c r="D28" s="1">
        <v>7</v>
      </c>
      <c r="E28" s="1">
        <v>2</v>
      </c>
      <c r="F28" s="1"/>
      <c r="G28" s="4">
        <f t="shared" si="3"/>
        <v>39200</v>
      </c>
      <c r="H28" s="4">
        <f t="shared" si="1"/>
        <v>235200</v>
      </c>
    </row>
    <row r="29" spans="1:8" x14ac:dyDescent="0.7">
      <c r="A29" s="1"/>
      <c r="B29" s="1" t="s">
        <v>35</v>
      </c>
      <c r="C29" s="1">
        <v>1</v>
      </c>
      <c r="D29" s="1">
        <v>6</v>
      </c>
      <c r="E29" s="1">
        <v>2</v>
      </c>
      <c r="F29" s="1"/>
      <c r="G29" s="4">
        <f t="shared" si="3"/>
        <v>35200</v>
      </c>
      <c r="H29" s="4">
        <f t="shared" si="1"/>
        <v>35200</v>
      </c>
    </row>
    <row r="30" spans="1:8" x14ac:dyDescent="0.7">
      <c r="A30" s="1"/>
      <c r="B30" s="1" t="s">
        <v>36</v>
      </c>
      <c r="C30" s="1"/>
      <c r="D30" s="1"/>
      <c r="E30" s="1"/>
      <c r="F30" s="1"/>
      <c r="G30" s="4">
        <f t="shared" si="3"/>
        <v>0</v>
      </c>
      <c r="H30" s="4">
        <f t="shared" si="1"/>
        <v>0</v>
      </c>
    </row>
    <row r="31" spans="1:8" x14ac:dyDescent="0.7">
      <c r="A31" s="5"/>
      <c r="B31" s="5"/>
      <c r="C31" s="5"/>
      <c r="D31" s="5"/>
      <c r="E31" s="5"/>
      <c r="F31" s="5"/>
      <c r="G31" s="7"/>
      <c r="H31" s="7">
        <f t="shared" si="1"/>
        <v>0</v>
      </c>
    </row>
    <row r="32" spans="1:8" x14ac:dyDescent="0.7">
      <c r="A32" s="1"/>
      <c r="B32" s="1" t="s">
        <v>37</v>
      </c>
      <c r="C32" s="1">
        <v>0.05</v>
      </c>
      <c r="D32" s="9"/>
      <c r="E32" s="1"/>
      <c r="F32" s="1"/>
      <c r="G32" s="4"/>
      <c r="H32" s="4">
        <f>(H2+H3+H4+H5+H6+H7+H8+H9++H10+H11+H12+H13+H14+H15+H16+H17+H18+H19+H20+H21+H22+H23+H24+H25+H26+H27+H28+H29+H30+H31)*C32</f>
        <v>429230</v>
      </c>
    </row>
    <row r="33" spans="1:8" x14ac:dyDescent="0.7">
      <c r="A33" s="10"/>
      <c r="B33" s="8" t="s">
        <v>38</v>
      </c>
      <c r="C33" s="1">
        <f>SUM(C2:C31)</f>
        <v>273</v>
      </c>
      <c r="D33" s="11"/>
      <c r="E33" s="1" t="s">
        <v>39</v>
      </c>
      <c r="F33" s="1"/>
      <c r="G33" s="4"/>
      <c r="H33" s="4">
        <f>H2+H3+H4+H5+H6+H7+H8+H9+H10+H11+H12+H13+H14+H15+H16+H17+H18+H19+H20+H21+H22+H23+H24+H25+H26+H27+H28+H29+H30+H31+H32</f>
        <v>9013830</v>
      </c>
    </row>
    <row r="34" spans="1:8" x14ac:dyDescent="0.7">
      <c r="B34" s="12"/>
      <c r="C34" s="12"/>
      <c r="D34" s="13"/>
      <c r="E34" s="1" t="s">
        <v>40</v>
      </c>
      <c r="F34" s="1"/>
      <c r="G34" s="4"/>
      <c r="H34" s="4">
        <f t="shared" ref="H34" si="4">H33*0.1</f>
        <v>901383</v>
      </c>
    </row>
    <row r="35" spans="1:8" x14ac:dyDescent="0.7">
      <c r="B35" s="12"/>
      <c r="C35" s="12"/>
      <c r="D35" s="13"/>
      <c r="E35" s="1" t="s">
        <v>41</v>
      </c>
      <c r="F35" s="1"/>
      <c r="G35" s="4"/>
      <c r="H35" s="4">
        <f t="shared" ref="H35" si="5">H33+H34</f>
        <v>9915213</v>
      </c>
    </row>
  </sheetData>
  <mergeCells count="2">
    <mergeCell ref="D32:D33"/>
    <mergeCell ref="B34:D3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dcterms:created xsi:type="dcterms:W3CDTF">2025-09-25T07:30:22Z</dcterms:created>
  <dcterms:modified xsi:type="dcterms:W3CDTF">2025-09-25T07:32:21Z</dcterms:modified>
</cp:coreProperties>
</file>