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CFBD25AD-B9AA-40E7-94C7-EE500F35AF89}" xr6:coauthVersionLast="47" xr6:coauthVersionMax="47" xr10:uidLastSave="{00000000-0000-0000-0000-000000000000}"/>
  <bookViews>
    <workbookView xWindow="43080" yWindow="-120" windowWidth="29040" windowHeight="15720" xr2:uid="{41D78CB4-4A03-4A87-AC81-453BD2D608B1}"/>
  </bookViews>
  <sheets>
    <sheet name="追加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66" i="1" l="1"/>
  <c r="G65" i="1"/>
  <c r="G61" i="1"/>
  <c r="G54" i="1"/>
  <c r="G59" i="1"/>
  <c r="G60" i="1"/>
  <c r="G62" i="1"/>
  <c r="G63" i="1"/>
  <c r="G64" i="1"/>
  <c r="G58" i="1"/>
  <c r="G39" i="1"/>
  <c r="G38" i="1"/>
  <c r="G50" i="1"/>
  <c r="G51" i="1"/>
  <c r="G52" i="1"/>
  <c r="G53" i="1"/>
  <c r="G42" i="1"/>
  <c r="G43" i="1"/>
  <c r="G41" i="1"/>
  <c r="G40" i="1"/>
  <c r="G35" i="1"/>
  <c r="G36" i="1"/>
  <c r="G37" i="1"/>
  <c r="G34" i="1"/>
  <c r="G17" i="1"/>
  <c r="G16" i="1"/>
  <c r="G20" i="1"/>
  <c r="G19" i="1"/>
  <c r="G55" i="1" l="1"/>
  <c r="G70" i="1"/>
  <c r="G71" i="1" s="1"/>
  <c r="G44" i="1"/>
  <c r="F28" i="1"/>
  <c r="G28" i="1" s="1"/>
  <c r="F26" i="1"/>
  <c r="F27" i="1" s="1"/>
  <c r="G27" i="1" s="1"/>
  <c r="G24" i="1"/>
  <c r="F23" i="1"/>
  <c r="G23" i="1" s="1"/>
  <c r="G22" i="1"/>
  <c r="F25" i="1"/>
  <c r="G25" i="1" s="1"/>
  <c r="F29" i="1" l="1"/>
  <c r="G29" i="1" s="1"/>
  <c r="G26" i="1"/>
  <c r="G73" i="1" l="1"/>
  <c r="G74" i="1" l="1"/>
  <c r="G75" i="1" s="1"/>
  <c r="C9" i="1" s="1"/>
</calcChain>
</file>

<file path=xl/sharedStrings.xml><?xml version="1.0" encoding="utf-8"?>
<sst xmlns="http://schemas.openxmlformats.org/spreadsheetml/2006/main" count="107" uniqueCount="85">
  <si>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</si>
  <si>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</si>
  <si>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</si>
  <si>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</si>
  <si>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</si>
  <si>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</si>
  <si>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</si>
  <si>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</si>
  <si>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</si>
  <si>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税</t>
    <rPh sb="0" eb="1">
      <t>ゼイ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</si>
  <si>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</si>
  <si>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株式会社オリエンタルコンサルタンツ　御中</t>
    <rPh sb="0" eb="4">
      <t>カブシキカイシャ</t>
    </rPh>
    <rPh sb="18" eb="20">
      <t>オンチュウ</t>
    </rPh>
    <phoneticPr fontId="5"/>
  </si>
  <si>
    <t>企画・調整・打合せ費</t>
    <rPh sb="0" eb="2">
      <t>キカク</t>
    </rPh>
    <rPh sb="3" eb="5">
      <t>チョウセイ</t>
    </rPh>
    <rPh sb="6" eb="8">
      <t>ウチアワ</t>
    </rPh>
    <rPh sb="9" eb="10">
      <t>ヒ</t>
    </rPh>
    <phoneticPr fontId="3"/>
  </si>
  <si>
    <t>電光表示板</t>
    <rPh sb="0" eb="5">
      <t>デンコウヒョウジバン</t>
    </rPh>
    <phoneticPr fontId="3"/>
  </si>
  <si>
    <t>車両進入阻止材</t>
    <rPh sb="0" eb="2">
      <t>シャリョウ</t>
    </rPh>
    <rPh sb="2" eb="4">
      <t>シンニュウ</t>
    </rPh>
    <rPh sb="4" eb="6">
      <t>ソシ</t>
    </rPh>
    <rPh sb="6" eb="7">
      <t>ザイ</t>
    </rPh>
    <phoneticPr fontId="3"/>
  </si>
  <si>
    <t>歩車区分フェンス</t>
    <rPh sb="0" eb="2">
      <t>ホシャ</t>
    </rPh>
    <rPh sb="2" eb="4">
      <t>クブン</t>
    </rPh>
    <phoneticPr fontId="3"/>
  </si>
  <si>
    <t>警備員一般</t>
    <rPh sb="0" eb="5">
      <t>ケイビインイッパン</t>
    </rPh>
    <phoneticPr fontId="3"/>
  </si>
  <si>
    <t>ヘビーコーン</t>
    <phoneticPr fontId="3"/>
  </si>
  <si>
    <t>コーンバー</t>
    <phoneticPr fontId="3"/>
  </si>
  <si>
    <t>道路標示消去</t>
    <rPh sb="0" eb="4">
      <t>ドウロヒョウジ</t>
    </rPh>
    <rPh sb="4" eb="6">
      <t>ショウキョ</t>
    </rPh>
    <phoneticPr fontId="3"/>
  </si>
  <si>
    <t>道路標示設置</t>
    <rPh sb="0" eb="4">
      <t>ドウロヒョウジ</t>
    </rPh>
    <rPh sb="4" eb="6">
      <t>セッチ</t>
    </rPh>
    <phoneticPr fontId="3"/>
  </si>
  <si>
    <t>①資機材</t>
    <rPh sb="1" eb="4">
      <t>シキザイ</t>
    </rPh>
    <phoneticPr fontId="3"/>
  </si>
  <si>
    <t>②資機材</t>
    <rPh sb="1" eb="4">
      <t>シキザイ</t>
    </rPh>
    <phoneticPr fontId="3"/>
  </si>
  <si>
    <t>③資機材</t>
    <rPh sb="1" eb="4">
      <t>シキザイ</t>
    </rPh>
    <phoneticPr fontId="3"/>
  </si>
  <si>
    <t>④資機材</t>
    <rPh sb="1" eb="4">
      <t>シキザイ</t>
    </rPh>
    <phoneticPr fontId="3"/>
  </si>
  <si>
    <t>⑥資機材（ダブルスチールフェンス）</t>
    <rPh sb="1" eb="4">
      <t>シキザイ</t>
    </rPh>
    <phoneticPr fontId="3"/>
  </si>
  <si>
    <t>彦根市街の賑わい創出社会実験</t>
    <rPh sb="0" eb="3">
      <t>ヒコネシ</t>
    </rPh>
    <rPh sb="3" eb="4">
      <t>マチ</t>
    </rPh>
    <rPh sb="5" eb="6">
      <t>ニギ</t>
    </rPh>
    <rPh sb="8" eb="10">
      <t>ソウシュツ</t>
    </rPh>
    <rPh sb="10" eb="14">
      <t>シャカイジッケン</t>
    </rPh>
    <phoneticPr fontId="5"/>
  </si>
  <si>
    <t>⑩資機材</t>
    <rPh sb="1" eb="4">
      <t>シキザイ</t>
    </rPh>
    <phoneticPr fontId="3"/>
  </si>
  <si>
    <t>⑪資機材</t>
    <rPh sb="1" eb="4">
      <t>シキザイ</t>
    </rPh>
    <phoneticPr fontId="3"/>
  </si>
  <si>
    <t>仮設照明</t>
    <rPh sb="0" eb="2">
      <t>カセツ</t>
    </rPh>
    <rPh sb="2" eb="4">
      <t>ショウメイ</t>
    </rPh>
    <phoneticPr fontId="3"/>
  </si>
  <si>
    <t>広域予告看板</t>
    <rPh sb="0" eb="4">
      <t>コウイキヨコク</t>
    </rPh>
    <rPh sb="4" eb="6">
      <t>カンバン</t>
    </rPh>
    <phoneticPr fontId="3"/>
  </si>
  <si>
    <t>会場周辺看板</t>
    <rPh sb="0" eb="4">
      <t>カイジョウシュウヘン</t>
    </rPh>
    <rPh sb="4" eb="6">
      <t>カンバン</t>
    </rPh>
    <phoneticPr fontId="3"/>
  </si>
  <si>
    <t>警備員費用</t>
    <rPh sb="0" eb="3">
      <t>ケイビイン</t>
    </rPh>
    <rPh sb="3" eb="5">
      <t>ヒヨウ</t>
    </rPh>
    <phoneticPr fontId="3"/>
  </si>
  <si>
    <t>警備員費用（昼間）２名×９日</t>
    <rPh sb="0" eb="3">
      <t>ケイビイン</t>
    </rPh>
    <rPh sb="3" eb="5">
      <t>ヒヨウ</t>
    </rPh>
    <rPh sb="6" eb="8">
      <t>チュウカン</t>
    </rPh>
    <rPh sb="10" eb="11">
      <t>メイ</t>
    </rPh>
    <rPh sb="13" eb="14">
      <t>ヒ</t>
    </rPh>
    <phoneticPr fontId="3"/>
  </si>
  <si>
    <t>有資格者</t>
    <rPh sb="0" eb="4">
      <t>ユウシカクシャ</t>
    </rPh>
    <phoneticPr fontId="3"/>
  </si>
  <si>
    <t>警備員費用（昼間）2２名×9日</t>
    <rPh sb="0" eb="3">
      <t>ケイビイン</t>
    </rPh>
    <rPh sb="3" eb="5">
      <t>ヒヨウ</t>
    </rPh>
    <rPh sb="6" eb="8">
      <t>チュウカン</t>
    </rPh>
    <rPh sb="11" eb="12">
      <t>メイ</t>
    </rPh>
    <rPh sb="14" eb="15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</si>
  <si>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1名×９日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</si>
  <si>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</si>
  <si>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5名×８日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</si>
  <si>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残業５名×３ｈ×８日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</si>
  <si>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t>事前設営（標識など仮設）時</t>
    <rPh sb="0" eb="4">
      <t>ジゼンセツエイ</t>
    </rPh>
    <rPh sb="5" eb="7">
      <t>ヒョウシキ</t>
    </rPh>
    <rPh sb="9" eb="11">
      <t>カセツ</t>
    </rPh>
    <rPh sb="12" eb="13">
      <t>ジ</t>
    </rPh>
    <phoneticPr fontId="3"/>
  </si>
  <si>
    <t>初日搬入・設営時</t>
    <rPh sb="0" eb="4">
      <t>ショニチハンニュウ</t>
    </rPh>
    <rPh sb="5" eb="7">
      <t>セツエイ</t>
    </rPh>
    <rPh sb="7" eb="8">
      <t>ジ</t>
    </rPh>
    <phoneticPr fontId="3"/>
  </si>
  <si>
    <t>警備員費用（早出）２名×３ｈ</t>
    <rPh sb="0" eb="5">
      <t>ケイビインヒヨウ</t>
    </rPh>
    <rPh sb="6" eb="8">
      <t>ハヤデ</t>
    </rPh>
    <rPh sb="10" eb="11">
      <t>メイ</t>
    </rPh>
    <phoneticPr fontId="3"/>
  </si>
  <si>
    <t>警備員費用（早出）2２名×３ｈ</t>
    <rPh sb="0" eb="5">
      <t>ケイビインヒヨウ</t>
    </rPh>
    <rPh sb="6" eb="8">
      <t>ハヤデ</t>
    </rPh>
    <rPh sb="11" eb="12">
      <t>メイ</t>
    </rPh>
    <phoneticPr fontId="3"/>
  </si>
  <si>
    <t>社会実験本番</t>
    <rPh sb="0" eb="4">
      <t>シャカイジッケン</t>
    </rPh>
    <rPh sb="4" eb="6">
      <t>ホンバン</t>
    </rPh>
    <phoneticPr fontId="3"/>
  </si>
  <si>
    <t>⑧資機材(黒テープ）</t>
    <rPh sb="1" eb="4">
      <t>シキザイ</t>
    </rPh>
    <rPh sb="5" eb="6">
      <t>クロ</t>
    </rPh>
    <phoneticPr fontId="3"/>
  </si>
  <si>
    <t>⑨資機材（白テープ）</t>
    <rPh sb="1" eb="4">
      <t>シキザイ</t>
    </rPh>
    <rPh sb="5" eb="6">
      <t>シロ</t>
    </rPh>
    <phoneticPr fontId="3"/>
  </si>
  <si>
    <t>№1</t>
    <phoneticPr fontId="3"/>
  </si>
  <si>
    <t>標識等場所変更（打ち込み・撤去）</t>
    <rPh sb="0" eb="2">
      <t>ヒョウシキ</t>
    </rPh>
    <rPh sb="2" eb="3">
      <t>トウ</t>
    </rPh>
    <rPh sb="3" eb="7">
      <t>バショヘンコウ</t>
    </rPh>
    <rPh sb="8" eb="9">
      <t>ウ</t>
    </rPh>
    <rPh sb="10" eb="11">
      <t>コ</t>
    </rPh>
    <rPh sb="13" eb="15">
      <t>テッキョ</t>
    </rPh>
    <phoneticPr fontId="3"/>
  </si>
  <si>
    <t>打込み機</t>
    <rPh sb="0" eb="2">
      <t>ウチコ</t>
    </rPh>
    <rPh sb="3" eb="4">
      <t>キ</t>
    </rPh>
    <phoneticPr fontId="3"/>
  </si>
  <si>
    <t>引き抜き</t>
    <rPh sb="0" eb="1">
      <t>ヒ</t>
    </rPh>
    <rPh sb="2" eb="3">
      <t>ヌ</t>
    </rPh>
    <phoneticPr fontId="3"/>
  </si>
  <si>
    <t>作業員</t>
    <rPh sb="0" eb="2">
      <t>サギョウ</t>
    </rPh>
    <rPh sb="2" eb="3">
      <t>イン</t>
    </rPh>
    <phoneticPr fontId="3"/>
  </si>
  <si>
    <t>支柱他材料費</t>
    <rPh sb="0" eb="2">
      <t>シチュウ</t>
    </rPh>
    <rPh sb="2" eb="6">
      <t>ホカザイリョウヒ</t>
    </rPh>
    <phoneticPr fontId="3"/>
  </si>
  <si>
    <t>単管・クランプ等</t>
    <rPh sb="0" eb="2">
      <t>タンカン</t>
    </rPh>
    <rPh sb="7" eb="8">
      <t>ナド</t>
    </rPh>
    <phoneticPr fontId="3"/>
  </si>
  <si>
    <t>（※最終日は、撤去作業のため警備員は２２時まで残業。）</t>
    <rPh sb="2" eb="5">
      <t>サイシュウビ</t>
    </rPh>
    <rPh sb="7" eb="11">
      <t>テッキョサギョウ</t>
    </rPh>
    <rPh sb="14" eb="17">
      <t>ケイビイン</t>
    </rPh>
    <rPh sb="20" eb="21">
      <t>ジ</t>
    </rPh>
    <rPh sb="23" eb="25">
      <t>ザンギョウ</t>
    </rPh>
    <phoneticPr fontId="3"/>
  </si>
  <si>
    <t>資機材等費用</t>
    <rPh sb="0" eb="4">
      <t>シキザイナド</t>
    </rPh>
    <rPh sb="4" eb="6">
      <t>ヒヨウ</t>
    </rPh>
    <phoneticPr fontId="3"/>
  </si>
  <si>
    <t>⑤資機材（バッテリー式ミニテラスター）</t>
    <rPh sb="1" eb="4">
      <t>シキザイ</t>
    </rPh>
    <rPh sb="10" eb="11">
      <t>シキ</t>
    </rPh>
    <phoneticPr fontId="3"/>
  </si>
  <si>
    <t>搬入　資機材①～⑤</t>
    <rPh sb="0" eb="2">
      <t>ハンニュウ</t>
    </rPh>
    <rPh sb="3" eb="6">
      <t>シキザイ</t>
    </rPh>
    <phoneticPr fontId="3"/>
  </si>
  <si>
    <t>搬入　資機材⑥</t>
    <rPh sb="0" eb="2">
      <t>ハンニュウ</t>
    </rPh>
    <rPh sb="3" eb="6">
      <t>シキザイ</t>
    </rPh>
    <phoneticPr fontId="3"/>
  </si>
  <si>
    <t>７トンユニック</t>
    <phoneticPr fontId="3"/>
  </si>
  <si>
    <t>４トン箱PG</t>
    <rPh sb="3" eb="4">
      <t>ハコ</t>
    </rPh>
    <phoneticPr fontId="3"/>
  </si>
  <si>
    <t>搬入　資機材⑩⑪</t>
    <rPh sb="0" eb="2">
      <t>ハンニュウ</t>
    </rPh>
    <rPh sb="3" eb="6">
      <t>シキザイ</t>
    </rPh>
    <phoneticPr fontId="3"/>
  </si>
  <si>
    <t>ハイエース</t>
    <phoneticPr fontId="3"/>
  </si>
  <si>
    <t>搬出　資機材①～⑤（休日）</t>
    <rPh sb="0" eb="2">
      <t>ハンシュツ</t>
    </rPh>
    <rPh sb="3" eb="6">
      <t>シキザイ</t>
    </rPh>
    <rPh sb="10" eb="12">
      <t>キュウジツ</t>
    </rPh>
    <phoneticPr fontId="3"/>
  </si>
  <si>
    <t>搬出　資機材⑥（休日）</t>
    <rPh sb="0" eb="2">
      <t>ハンシュツ</t>
    </rPh>
    <rPh sb="3" eb="6">
      <t>シキザイ</t>
    </rPh>
    <rPh sb="8" eb="10">
      <t>キュウジツ</t>
    </rPh>
    <phoneticPr fontId="3"/>
  </si>
  <si>
    <t>搬出　資機材⑩⑪（休日）</t>
    <rPh sb="0" eb="2">
      <t>ハンシュツ</t>
    </rPh>
    <rPh sb="3" eb="6">
      <t>シキザイ</t>
    </rPh>
    <rPh sb="9" eb="11">
      <t>キュウジツ</t>
    </rPh>
    <phoneticPr fontId="3"/>
  </si>
  <si>
    <t>交通費</t>
    <rPh sb="0" eb="3">
      <t>コウツウヒ</t>
    </rPh>
    <phoneticPr fontId="3"/>
  </si>
  <si>
    <t>企画・調整・打合せ費その他</t>
    <rPh sb="0" eb="2">
      <t>キカク</t>
    </rPh>
    <rPh sb="3" eb="5">
      <t>チョウセイ</t>
    </rPh>
    <rPh sb="6" eb="8">
      <t>ウチアワ</t>
    </rPh>
    <rPh sb="9" eb="10">
      <t>ヒ</t>
    </rPh>
    <rPh sb="12" eb="13">
      <t>タ</t>
    </rPh>
    <phoneticPr fontId="3"/>
  </si>
  <si>
    <t>その他消耗品費</t>
    <rPh sb="2" eb="3">
      <t>タ</t>
    </rPh>
    <rPh sb="3" eb="7">
      <t>ショウモウヒンヒ</t>
    </rPh>
    <phoneticPr fontId="3"/>
  </si>
  <si>
    <t>①＋②＋③＋④×10％</t>
    <phoneticPr fontId="3"/>
  </si>
  <si>
    <t>①＋②＋③＋④×0.5％</t>
    <phoneticPr fontId="3"/>
  </si>
  <si>
    <t>①＋②＋③＋④＋⑤</t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</si>
  <si>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</si>
  <si>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</si>
  <si>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</si>
  <si>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</si>
  <si>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</si>
  <si>
    <t>小計④</t>
    <rPh sb="0" eb="2">
      <t>ショウケイ</t>
    </rPh>
    <phoneticPr fontId="3"/>
  </si>
  <si>
    <t>小計⑤</t>
    <rPh sb="0" eb="2">
      <t>ショウケイ</t>
    </rPh>
    <phoneticPr fontId="3"/>
  </si>
  <si>
    <t>諸経費及び合計</t>
    <rPh sb="0" eb="3">
      <t>ショケイヒ</t>
    </rPh>
    <rPh sb="3" eb="4">
      <t>オヨ</t>
    </rPh>
    <rPh sb="5" eb="7">
      <t>ゴウケイ</t>
    </rPh>
    <phoneticPr fontId="3"/>
  </si>
  <si>
    <t>作業スタッフ・輸送費等</t>
    <rPh sb="0" eb="2">
      <t>サギョウ</t>
    </rPh>
    <rPh sb="7" eb="10">
      <t>ユソウヒ</t>
    </rPh>
    <rPh sb="10" eb="11">
      <t>ナド</t>
    </rPh>
    <phoneticPr fontId="3"/>
  </si>
  <si>
    <t>積込み及び搬入時設営スタッフ</t>
    <rPh sb="0" eb="2">
      <t>ツミコ</t>
    </rPh>
    <rPh sb="3" eb="4">
      <t>オヨ</t>
    </rPh>
    <rPh sb="5" eb="8">
      <t>ハンニュウジ</t>
    </rPh>
    <rPh sb="8" eb="10">
      <t>セツエイ</t>
    </rPh>
    <phoneticPr fontId="3"/>
  </si>
  <si>
    <t>撤去時スタッフ</t>
    <rPh sb="0" eb="3">
      <t>テッキョジ</t>
    </rPh>
    <phoneticPr fontId="3"/>
  </si>
  <si>
    <t>上記残業（昼間）残業1名×４h×9日</t>
    <rPh sb="0" eb="4">
      <t>ジョウキザンギョウ</t>
    </rPh>
    <rPh sb="5" eb="7">
      <t>チュウカン</t>
    </rPh>
    <rPh sb="8" eb="10">
      <t>ザンギョウ</t>
    </rPh>
    <rPh sb="11" eb="12">
      <t>メイ</t>
    </rPh>
    <rPh sb="17" eb="18">
      <t>ヒ</t>
    </rPh>
    <phoneticPr fontId="3"/>
  </si>
  <si>
    <t>警備員費用（昼間）残業5名×4ｈ×9日</t>
    <rPh sb="0" eb="3">
      <t>ケイビイン</t>
    </rPh>
    <rPh sb="3" eb="5">
      <t>ヒヨウ</t>
    </rPh>
    <rPh sb="6" eb="8">
      <t>チュウカン</t>
    </rPh>
    <rPh sb="9" eb="11">
      <t>ザンギョウ</t>
    </rPh>
    <rPh sb="12" eb="13">
      <t>メイ</t>
    </rPh>
    <rPh sb="18" eb="19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</si>
</sst>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u/>
      <sz val="14"/>
      <name val="BIZ UDPゴシック"/>
      <family val="3"/>
      <charset val="128"/>
    </font>
    <font>
      <b/>
      <u/>
      <sz val="16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6" fontId="2" fillId="0" borderId="4" xfId="1" applyFont="1" applyBorder="1" applyAlignment="1">
      <alignment horizontal="right" vertical="center"/>
    </xf>
    <xf numFmtId="6" fontId="2" fillId="0" borderId="3" xfId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6" fontId="2" fillId="0" borderId="9" xfId="1" applyFont="1" applyBorder="1" applyAlignment="1">
      <alignment horizontal="right" vertical="center"/>
    </xf>
    <xf numFmtId="0" fontId="2" fillId="0" borderId="4" xfId="2" applyFont="1" applyBorder="1">
      <alignment vertical="center"/>
    </xf>
    <xf numFmtId="0" fontId="2" fillId="0" borderId="4" xfId="2" applyFont="1" applyBorder="1" applyAlignment="1">
      <alignment horizontal="center" vertical="center"/>
    </xf>
    <xf numFmtId="6" fontId="2" fillId="0" borderId="10" xfId="0" applyNumberFormat="1" applyFont="1" applyBorder="1" applyAlignment="1">
      <alignment horizontal="right" vertical="center"/>
    </xf>
    <xf numFmtId="0" fontId="2" fillId="0" borderId="4" xfId="2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9" fontId="9" fillId="0" borderId="13" xfId="0" applyNumberFormat="1" applyFont="1" applyBorder="1" applyAlignment="1">
      <alignment horizontal="center" vertical="center"/>
    </xf>
    <xf numFmtId="9" fontId="9" fillId="0" borderId="14" xfId="0" applyNumberFormat="1" applyFont="1" applyBorder="1" applyAlignment="1">
      <alignment horizontal="center" vertical="center"/>
    </xf>
    <xf numFmtId="6" fontId="2" fillId="0" borderId="17" xfId="0" applyNumberFormat="1" applyFont="1" applyBorder="1" applyAlignment="1">
      <alignment horizontal="right" vertical="center"/>
    </xf>
    <xf numFmtId="6" fontId="2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9" fontId="2" fillId="0" borderId="4" xfId="2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6" fontId="2" fillId="0" borderId="15" xfId="1" applyFont="1" applyBorder="1" applyAlignment="1">
      <alignment horizontal="right" vertical="center"/>
    </xf>
    <xf numFmtId="6" fontId="2" fillId="0" borderId="0" xfId="0" applyNumberFormat="1" applyFont="1">
      <alignment vertical="center"/>
    </xf>
    <xf numFmtId="0" fontId="12" fillId="0" borderId="6" xfId="0" applyFont="1" applyBorder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6" fontId="2" fillId="0" borderId="0" xfId="1" applyFont="1" applyBorder="1" applyAlignment="1">
      <alignment horizontal="right" vertical="center"/>
    </xf>
    <xf numFmtId="6" fontId="2" fillId="0" borderId="0" xfId="0" applyNumberFormat="1" applyFont="1" applyAlignment="1">
      <alignment horizontal="right" vertical="center"/>
    </xf>
    <xf numFmtId="9" fontId="9" fillId="0" borderId="0" xfId="0" applyNumberFormat="1" applyFont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6" fontId="2" fillId="0" borderId="22" xfId="1" applyFont="1" applyBorder="1" applyAlignment="1">
      <alignment horizontal="right" vertical="center"/>
    </xf>
    <xf numFmtId="6" fontId="2" fillId="0" borderId="23" xfId="0" applyNumberFormat="1" applyFont="1" applyBorder="1" applyAlignment="1">
      <alignment horizontal="right" vertical="center"/>
    </xf>
    <xf numFmtId="6" fontId="2" fillId="0" borderId="24" xfId="0" applyNumberFormat="1" applyFont="1" applyBorder="1" applyAlignment="1">
      <alignment horizontal="right" vertical="center"/>
    </xf>
    <xf numFmtId="6" fontId="2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6" fontId="2" fillId="0" borderId="26" xfId="1" applyFont="1" applyBorder="1" applyAlignment="1">
      <alignment horizontal="right" vertical="center"/>
    </xf>
    <xf numFmtId="9" fontId="9" fillId="0" borderId="27" xfId="0" applyNumberFormat="1" applyFont="1" applyBorder="1" applyAlignment="1">
      <alignment horizontal="center" vertical="center"/>
    </xf>
    <xf numFmtId="6" fontId="2" fillId="0" borderId="3" xfId="1" applyFont="1" applyBorder="1" applyAlignment="1">
      <alignment vertical="center"/>
    </xf>
    <xf numFmtId="6" fontId="2" fillId="0" borderId="28" xfId="1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6" fontId="2" fillId="0" borderId="31" xfId="0" applyNumberFormat="1" applyFont="1" applyBorder="1" applyAlignment="1">
      <alignment horizontal="right" vertical="center"/>
    </xf>
    <xf numFmtId="9" fontId="9" fillId="0" borderId="3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3">
    <cellStyle name="通貨" xfId="1" builtinId="7"/>
    <cellStyle name="標準" xfId="0" builtinId="0"/>
    <cellStyle name="標準 2" xfId="2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338668</xdr:colOff>
      <xdr:row>7</xdr:row>
      <xdr:rowOff>219449</xdr:rowOff>
    </xdr:from>
    <xdr:to>
      <xdr:col>6</xdr:col>
      <xdr:colOff>966509</xdr:colOff>
      <xdr:row>9</xdr:row>
      <xdr:rowOff>291353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5020205" y="2086349"/>
          <a:ext cx="2494741" cy="58149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16878</xdr:colOff>
      <xdr:row>4</xdr:row>
      <xdr:rowOff>91586</xdr:rowOff>
    </xdr:from>
    <xdr:to>
      <xdr:col>3</xdr:col>
      <xdr:colOff>988055</xdr:colOff>
      <xdr:row>5</xdr:row>
      <xdr:rowOff>211114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75C0833-D3C6-42A0-9685-A9CDA2D84B09}"/>
            </a:ext>
          </a:extLst>
        </xdr:cNvPr>
        <xdr:cNvSpPr txBox="1">
          <a:spLocks noChangeArrowheads="1"/>
        </xdr:cNvSpPr>
      </xdr:nvSpPr>
      <xdr:spPr bwMode="auto">
        <a:xfrm>
          <a:off x="16878" y="1483882"/>
          <a:ext cx="3520584" cy="467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141946</xdr:colOff>
      <xdr:row>5</xdr:row>
      <xdr:rowOff>0</xdr:rowOff>
    </xdr:from>
    <xdr:to>
      <xdr:col>7</xdr:col>
      <xdr:colOff>83227</xdr:colOff>
      <xdr:row>5</xdr:row>
      <xdr:rowOff>266700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103148E4-6E88-4EEA-B18E-6A91BE6EE50A}"/>
            </a:ext>
          </a:extLst>
        </xdr:cNvPr>
        <xdr:cNvSpPr txBox="1">
          <a:spLocks noChangeArrowheads="1"/>
        </xdr:cNvSpPr>
      </xdr:nvSpPr>
      <xdr:spPr bwMode="auto">
        <a:xfrm>
          <a:off x="3817475" y="2106706"/>
          <a:ext cx="2720340" cy="26670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439126</xdr:colOff>
      <xdr:row>6</xdr:row>
      <xdr:rowOff>990</xdr:rowOff>
    </xdr:from>
    <xdr:to>
      <xdr:col>6</xdr:col>
      <xdr:colOff>952504</xdr:colOff>
      <xdr:row>7</xdr:row>
      <xdr:rowOff>103481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EDECA406-1466-4165-9700-66491879A703}"/>
            </a:ext>
          </a:extLst>
        </xdr:cNvPr>
        <xdr:cNvSpPr txBox="1">
          <a:spLocks noChangeArrowheads="1"/>
        </xdr:cNvSpPr>
      </xdr:nvSpPr>
      <xdr:spPr bwMode="auto">
        <a:xfrm>
          <a:off x="4728904" y="1581434"/>
          <a:ext cx="2178489" cy="365899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543901</xdr:colOff>
      <xdr:row>6</xdr:row>
      <xdr:rowOff>220189</xdr:rowOff>
    </xdr:from>
    <xdr:to>
      <xdr:col>6</xdr:col>
      <xdr:colOff>975222</xdr:colOff>
      <xdr:row>7</xdr:row>
      <xdr:rowOff>150518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FBFCA397-CC27-4BF3-9E63-1F07F7EFC7F5}"/>
            </a:ext>
          </a:extLst>
        </xdr:cNvPr>
        <xdr:cNvSpPr txBox="1">
          <a:spLocks noChangeArrowheads="1"/>
        </xdr:cNvSpPr>
      </xdr:nvSpPr>
      <xdr:spPr bwMode="auto">
        <a:xfrm>
          <a:off x="4833679" y="1800633"/>
          <a:ext cx="2096432" cy="19373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B2:H89"/>
  <sheetViews>
    <sheetView tabSelected="1" view="pageBreakPreview" topLeftCell="A13" zoomScaleNormal="100" zoomScaleSheetLayoutView="100" workbookViewId="0">
      <selection activeCell="J71" sqref="J71"/>
    </sheetView>
  </sheetViews>
  <sheetFormatPr defaultColWidth="8" defaultRowHeight="21" customHeight="1" x14ac:dyDescent="0.7"/>
  <cols>
    <col min="1" max="1" width="8" style="1"/>
    <col min="2" max="2" width="5.8125" style="26" customWidth="1"/>
    <col min="3" max="3" width="32.5625" style="1" customWidth="1"/>
    <col min="4" max="4" width="14.8125" style="1" customWidth="1"/>
    <col min="5" max="5" width="10.5625" style="26" customWidth="1"/>
    <col min="6" max="6" width="13.8125" style="1" customWidth="1"/>
    <col min="7" max="7" width="14.5625" style="1" customWidth="1"/>
    <col min="8" max="8" width="4.0625" style="1" customWidth="1"/>
    <col min="9" max="9" width="8" style="1"/>
    <col min="10" max="10" width="8.3125" style="1" bestFit="1" customWidth="1"/>
    <col min="11" max="11" width="8" style="1"/>
    <col min="12" max="12" width="17.0625" style="1" bestFit="1" customWidth="1"/>
    <col min="13" max="13" width="8" style="1"/>
    <col min="14" max="14" width="20.3125" style="1" customWidth="1"/>
    <col min="15" max="16384" width="8" style="1"/>
  </cols>
  <sheetData>
    <row r="2" spans="2:8" ht="21" customHeight="1" x14ac:dyDescent="0.7">
      <c r="B2" s="67" t="s">
        <v>0</v>
      </c>
      <c r="C2" s="67"/>
      <c r="D2" s="67"/>
      <c r="E2" s="67"/>
      <c r="F2" s="67"/>
      <c r="G2" s="67"/>
      <c r="H2" s="3"/>
    </row>
    <row r="3" spans="2:8" ht="21" customHeight="1" x14ac:dyDescent="0.7">
      <c r="B3" s="2"/>
      <c r="C3" s="4"/>
      <c r="D3" s="4"/>
      <c r="E3" s="4"/>
      <c r="F3" s="68" t="s">
        <v>10</v>
      </c>
      <c r="G3" s="68"/>
      <c r="H3" s="5"/>
    </row>
    <row r="4" spans="2:8" ht="21" customHeight="1" x14ac:dyDescent="0.7">
      <c r="B4" s="34" t="s">
        <v>11</v>
      </c>
      <c r="C4" s="6"/>
    </row>
    <row r="5" spans="2:8" ht="21" customHeight="1" x14ac:dyDescent="0.7">
      <c r="B5" s="33"/>
    </row>
    <row r="8" spans="2:8" ht="21" customHeight="1" x14ac:dyDescent="0.7">
      <c r="B8" s="5" t="s">
        <v>1</v>
      </c>
      <c r="C8" s="5"/>
      <c r="D8" s="7"/>
      <c r="F8" s="7"/>
    </row>
    <row r="9" spans="2:8" ht="21" customHeight="1" x14ac:dyDescent="0.7">
      <c r="C9" s="36">
        <f>G75</f>
        <v>15232500.800000001</v>
      </c>
      <c r="D9" s="26" t="s">
        <v>2</v>
      </c>
      <c r="F9" s="7"/>
    </row>
    <row r="12" spans="2:8" ht="21" customHeight="1" x14ac:dyDescent="0.7">
      <c r="B12" s="69" t="s">
        <v>3</v>
      </c>
      <c r="C12" s="69"/>
    </row>
    <row r="13" spans="2:8" ht="21" customHeight="1" thickBot="1" x14ac:dyDescent="0.75">
      <c r="B13" s="64" t="s">
        <v>26</v>
      </c>
      <c r="C13" s="64"/>
      <c r="D13" s="64"/>
      <c r="E13" s="64"/>
      <c r="F13" s="64"/>
      <c r="G13" s="51" t="s">
        <v>47</v>
      </c>
    </row>
    <row r="14" spans="2:8" ht="21" customHeight="1" thickBot="1" x14ac:dyDescent="0.75">
      <c r="B14" s="30"/>
      <c r="C14" s="8" t="s">
        <v>4</v>
      </c>
      <c r="D14" s="8" t="s">
        <v>5</v>
      </c>
      <c r="E14" s="8" t="s">
        <v>6</v>
      </c>
      <c r="F14" s="8" t="s">
        <v>7</v>
      </c>
      <c r="G14" s="8" t="s">
        <v>8</v>
      </c>
      <c r="H14" s="21" t="s">
        <v>9</v>
      </c>
    </row>
    <row r="15" spans="2:8" ht="21" customHeight="1" x14ac:dyDescent="0.7">
      <c r="B15" s="31">
        <v>1</v>
      </c>
      <c r="C15" s="45" t="s">
        <v>32</v>
      </c>
      <c r="D15" s="45"/>
      <c r="E15" s="46"/>
      <c r="F15" s="47"/>
      <c r="G15" s="48"/>
      <c r="H15" s="22"/>
    </row>
    <row r="16" spans="2:8" ht="21" customHeight="1" x14ac:dyDescent="0.7">
      <c r="B16" s="31"/>
      <c r="C16" s="45" t="s">
        <v>40</v>
      </c>
      <c r="D16" s="10" t="s">
        <v>34</v>
      </c>
      <c r="E16" s="46">
        <v>1</v>
      </c>
      <c r="F16" s="47">
        <v>26000</v>
      </c>
      <c r="G16" s="48">
        <f>E16*F16</f>
        <v>26000</v>
      </c>
      <c r="H16" s="23">
        <v>0.1</v>
      </c>
    </row>
    <row r="17" spans="2:8" ht="21" customHeight="1" x14ac:dyDescent="0.7">
      <c r="B17" s="31"/>
      <c r="C17" s="45"/>
      <c r="D17" s="16" t="s">
        <v>16</v>
      </c>
      <c r="E17" s="46">
        <v>2</v>
      </c>
      <c r="F17" s="47">
        <v>24000</v>
      </c>
      <c r="G17" s="48">
        <f>E17*F17</f>
        <v>48000</v>
      </c>
      <c r="H17" s="23">
        <v>0.1</v>
      </c>
    </row>
    <row r="18" spans="2:8" ht="21" customHeight="1" x14ac:dyDescent="0.7">
      <c r="B18" s="31"/>
      <c r="C18" s="45" t="s">
        <v>41</v>
      </c>
      <c r="D18" s="16"/>
      <c r="E18" s="46"/>
      <c r="F18" s="47"/>
      <c r="G18" s="48"/>
      <c r="H18" s="22"/>
    </row>
    <row r="19" spans="2:8" ht="21" customHeight="1" x14ac:dyDescent="0.7">
      <c r="B19" s="31"/>
      <c r="C19" s="45" t="s">
        <v>42</v>
      </c>
      <c r="D19" s="10" t="s">
        <v>34</v>
      </c>
      <c r="E19" s="46">
        <v>6</v>
      </c>
      <c r="F19" s="47">
        <v>4063</v>
      </c>
      <c r="G19" s="48">
        <f>E19*F19</f>
        <v>24378</v>
      </c>
      <c r="H19" s="23">
        <v>0.1</v>
      </c>
    </row>
    <row r="20" spans="2:8" ht="21" customHeight="1" x14ac:dyDescent="0.7">
      <c r="B20" s="31"/>
      <c r="C20" s="45" t="s">
        <v>43</v>
      </c>
      <c r="D20" s="16" t="s">
        <v>16</v>
      </c>
      <c r="E20" s="46">
        <v>66</v>
      </c>
      <c r="F20" s="47">
        <v>3750</v>
      </c>
      <c r="G20" s="48">
        <f>E20*F20</f>
        <v>247500</v>
      </c>
      <c r="H20" s="23">
        <v>0.1</v>
      </c>
    </row>
    <row r="21" spans="2:8" ht="21" customHeight="1" x14ac:dyDescent="0.7">
      <c r="B21" s="31"/>
      <c r="C21" s="45" t="s">
        <v>44</v>
      </c>
      <c r="D21" s="16"/>
      <c r="E21" s="46"/>
      <c r="F21" s="47"/>
      <c r="G21" s="48"/>
      <c r="H21" s="22"/>
    </row>
    <row r="22" spans="2:8" ht="21" customHeight="1" x14ac:dyDescent="0.7">
      <c r="B22" s="27"/>
      <c r="C22" s="9" t="s">
        <v>33</v>
      </c>
      <c r="D22" s="10" t="s">
        <v>34</v>
      </c>
      <c r="E22" s="10">
        <v>18</v>
      </c>
      <c r="F22" s="11">
        <v>26000</v>
      </c>
      <c r="G22" s="17">
        <f t="shared" ref="G22:G29" si="0">E22*F22</f>
        <v>468000</v>
      </c>
      <c r="H22" s="23">
        <v>0.1</v>
      </c>
    </row>
    <row r="23" spans="2:8" ht="21" customHeight="1" x14ac:dyDescent="0.7">
      <c r="B23" s="28"/>
      <c r="C23" s="9" t="s">
        <v>83</v>
      </c>
      <c r="D23" s="10" t="s">
        <v>34</v>
      </c>
      <c r="E23" s="10">
        <v>36</v>
      </c>
      <c r="F23" s="11">
        <f>F22/8*1.25</f>
        <v>4062.5</v>
      </c>
      <c r="G23" s="17">
        <f t="shared" si="0"/>
        <v>146250</v>
      </c>
      <c r="H23" s="23">
        <v>0.1</v>
      </c>
    </row>
    <row r="24" spans="2:8" ht="21" customHeight="1" x14ac:dyDescent="0.7">
      <c r="B24" s="28"/>
      <c r="C24" s="9" t="s">
        <v>35</v>
      </c>
      <c r="D24" s="16" t="s">
        <v>16</v>
      </c>
      <c r="E24" s="16">
        <v>198</v>
      </c>
      <c r="F24" s="11">
        <v>24000</v>
      </c>
      <c r="G24" s="24">
        <f t="shared" si="0"/>
        <v>4752000</v>
      </c>
      <c r="H24" s="23">
        <v>0.1</v>
      </c>
    </row>
    <row r="25" spans="2:8" ht="21" customHeight="1" x14ac:dyDescent="0.7">
      <c r="B25" s="28"/>
      <c r="C25" s="9" t="s">
        <v>84</v>
      </c>
      <c r="D25" s="16" t="s">
        <v>16</v>
      </c>
      <c r="E25" s="16">
        <v>180</v>
      </c>
      <c r="F25" s="11">
        <f>F24/8*1.25</f>
        <v>3750</v>
      </c>
      <c r="G25" s="24">
        <f t="shared" si="0"/>
        <v>675000</v>
      </c>
      <c r="H25" s="23">
        <v>0.1</v>
      </c>
    </row>
    <row r="26" spans="2:8" ht="21" customHeight="1" x14ac:dyDescent="0.7">
      <c r="B26" s="28"/>
      <c r="C26" s="9" t="s">
        <v>36</v>
      </c>
      <c r="D26" s="10" t="s">
        <v>34</v>
      </c>
      <c r="E26" s="10">
        <v>9</v>
      </c>
      <c r="F26" s="11">
        <f>F22*1.25</f>
        <v>32500</v>
      </c>
      <c r="G26" s="24">
        <f t="shared" si="0"/>
        <v>292500</v>
      </c>
      <c r="H26" s="23">
        <v>0.1</v>
      </c>
    </row>
    <row r="27" spans="2:8" ht="21" customHeight="1" x14ac:dyDescent="0.7">
      <c r="B27" s="28"/>
      <c r="C27" s="9" t="s">
        <v>37</v>
      </c>
      <c r="D27" s="10" t="s">
        <v>34</v>
      </c>
      <c r="E27" s="10">
        <v>24</v>
      </c>
      <c r="F27" s="11">
        <f>F26/8*1.25</f>
        <v>5078.125</v>
      </c>
      <c r="G27" s="24">
        <f t="shared" si="0"/>
        <v>121875</v>
      </c>
      <c r="H27" s="23">
        <v>0.1</v>
      </c>
    </row>
    <row r="28" spans="2:8" ht="21" customHeight="1" x14ac:dyDescent="0.7">
      <c r="B28" s="37"/>
      <c r="C28" s="9" t="s">
        <v>38</v>
      </c>
      <c r="D28" s="10" t="s">
        <v>16</v>
      </c>
      <c r="E28" s="16">
        <v>40</v>
      </c>
      <c r="F28" s="11">
        <f>F24*1.25</f>
        <v>30000</v>
      </c>
      <c r="G28" s="24">
        <f t="shared" si="0"/>
        <v>1200000</v>
      </c>
      <c r="H28" s="23">
        <v>0.1</v>
      </c>
    </row>
    <row r="29" spans="2:8" ht="21" customHeight="1" x14ac:dyDescent="0.7">
      <c r="B29" s="28"/>
      <c r="C29" s="9" t="s">
        <v>39</v>
      </c>
      <c r="D29" s="16" t="s">
        <v>16</v>
      </c>
      <c r="E29" s="16">
        <v>120</v>
      </c>
      <c r="F29" s="11">
        <f>F28/8*1.25</f>
        <v>4687.5</v>
      </c>
      <c r="G29" s="24">
        <f t="shared" si="0"/>
        <v>562500</v>
      </c>
      <c r="H29" s="23">
        <v>0.1</v>
      </c>
    </row>
    <row r="30" spans="2:8" ht="21" customHeight="1" thickBot="1" x14ac:dyDescent="0.75">
      <c r="B30" s="29"/>
      <c r="C30" s="9" t="s">
        <v>66</v>
      </c>
      <c r="D30" s="56"/>
      <c r="E30" s="57"/>
      <c r="F30" s="57"/>
      <c r="G30" s="52">
        <v>610000</v>
      </c>
      <c r="H30" s="23"/>
    </row>
    <row r="31" spans="2:8" ht="21" customHeight="1" thickBot="1" x14ac:dyDescent="0.75">
      <c r="B31" s="29"/>
      <c r="C31" s="9" t="s">
        <v>54</v>
      </c>
      <c r="D31" s="16"/>
      <c r="E31" s="16"/>
      <c r="F31" s="12" t="s">
        <v>74</v>
      </c>
      <c r="G31" s="50">
        <f>SUM(G16:G30)</f>
        <v>9174003</v>
      </c>
      <c r="H31" s="23">
        <v>0.1</v>
      </c>
    </row>
    <row r="32" spans="2:8" ht="21" customHeight="1" x14ac:dyDescent="0.7">
      <c r="B32" s="29"/>
      <c r="C32" s="9"/>
      <c r="D32" s="13"/>
      <c r="E32" s="13"/>
      <c r="F32" s="14"/>
      <c r="G32" s="17"/>
      <c r="H32" s="23"/>
    </row>
    <row r="33" spans="2:8" ht="21" customHeight="1" x14ac:dyDescent="0.7">
      <c r="B33" s="29">
        <v>2</v>
      </c>
      <c r="C33" s="9" t="s">
        <v>55</v>
      </c>
      <c r="D33" s="16"/>
      <c r="E33" s="16"/>
      <c r="F33" s="12"/>
      <c r="G33" s="49"/>
      <c r="H33" s="23"/>
    </row>
    <row r="34" spans="2:8" ht="21" customHeight="1" x14ac:dyDescent="0.7">
      <c r="B34" s="29"/>
      <c r="C34" s="9" t="s">
        <v>21</v>
      </c>
      <c r="D34" s="10" t="s">
        <v>13</v>
      </c>
      <c r="E34" s="10">
        <v>2</v>
      </c>
      <c r="F34" s="12">
        <v>37500</v>
      </c>
      <c r="G34" s="17">
        <f>E34*F34</f>
        <v>75000</v>
      </c>
      <c r="H34" s="23">
        <v>0.1</v>
      </c>
    </row>
    <row r="35" spans="2:8" ht="21" customHeight="1" x14ac:dyDescent="0.7">
      <c r="B35" s="29"/>
      <c r="C35" s="9" t="s">
        <v>22</v>
      </c>
      <c r="D35" s="13" t="s">
        <v>14</v>
      </c>
      <c r="E35" s="13">
        <v>22</v>
      </c>
      <c r="F35" s="14">
        <v>10000</v>
      </c>
      <c r="G35" s="17">
        <f t="shared" ref="G35:G43" si="1">E35*F35</f>
        <v>220000</v>
      </c>
      <c r="H35" s="23">
        <v>0.1</v>
      </c>
    </row>
    <row r="36" spans="2:8" ht="21" customHeight="1" x14ac:dyDescent="0.7">
      <c r="B36" s="29"/>
      <c r="C36" s="9" t="s">
        <v>23</v>
      </c>
      <c r="D36" s="13" t="s">
        <v>17</v>
      </c>
      <c r="E36" s="13">
        <v>200</v>
      </c>
      <c r="F36" s="14">
        <v>500</v>
      </c>
      <c r="G36" s="17">
        <f t="shared" si="1"/>
        <v>100000</v>
      </c>
      <c r="H36" s="23">
        <v>0.1</v>
      </c>
    </row>
    <row r="37" spans="2:8" ht="21" customHeight="1" x14ac:dyDescent="0.7">
      <c r="B37" s="29"/>
      <c r="C37" s="9" t="s">
        <v>24</v>
      </c>
      <c r="D37" s="13" t="s">
        <v>18</v>
      </c>
      <c r="E37" s="13">
        <v>130</v>
      </c>
      <c r="F37" s="14">
        <v>500</v>
      </c>
      <c r="G37" s="17">
        <f t="shared" si="1"/>
        <v>65000</v>
      </c>
      <c r="H37" s="23">
        <v>0.1</v>
      </c>
    </row>
    <row r="38" spans="2:8" ht="21" customHeight="1" x14ac:dyDescent="0.7">
      <c r="B38" s="29"/>
      <c r="C38" s="9" t="s">
        <v>56</v>
      </c>
      <c r="D38" s="13" t="s">
        <v>29</v>
      </c>
      <c r="E38" s="13">
        <v>6</v>
      </c>
      <c r="F38" s="14">
        <v>25000</v>
      </c>
      <c r="G38" s="17">
        <f t="shared" ref="G38:G39" si="2">E38*F38</f>
        <v>150000</v>
      </c>
      <c r="H38" s="23">
        <v>0.1</v>
      </c>
    </row>
    <row r="39" spans="2:8" ht="21" customHeight="1" x14ac:dyDescent="0.7">
      <c r="B39" s="29"/>
      <c r="C39" s="9" t="s">
        <v>25</v>
      </c>
      <c r="D39" s="13" t="s">
        <v>15</v>
      </c>
      <c r="E39" s="13">
        <v>180</v>
      </c>
      <c r="F39" s="14">
        <v>1400</v>
      </c>
      <c r="G39" s="17">
        <f t="shared" si="2"/>
        <v>252000</v>
      </c>
      <c r="H39" s="23">
        <v>0.1</v>
      </c>
    </row>
    <row r="40" spans="2:8" ht="21" customHeight="1" x14ac:dyDescent="0.7">
      <c r="B40" s="29"/>
      <c r="C40" s="9" t="s">
        <v>45</v>
      </c>
      <c r="D40" s="16" t="s">
        <v>19</v>
      </c>
      <c r="E40" s="16">
        <v>2</v>
      </c>
      <c r="F40" s="11">
        <v>13000</v>
      </c>
      <c r="G40" s="24">
        <f t="shared" si="1"/>
        <v>26000</v>
      </c>
      <c r="H40" s="23">
        <v>0.1</v>
      </c>
    </row>
    <row r="41" spans="2:8" ht="21" customHeight="1" x14ac:dyDescent="0.7">
      <c r="B41" s="29"/>
      <c r="C41" s="9" t="s">
        <v>46</v>
      </c>
      <c r="D41" s="16" t="s">
        <v>20</v>
      </c>
      <c r="E41" s="16">
        <v>7</v>
      </c>
      <c r="F41" s="11">
        <v>13000</v>
      </c>
      <c r="G41" s="24">
        <f t="shared" si="1"/>
        <v>91000</v>
      </c>
      <c r="H41" s="23">
        <v>0.1</v>
      </c>
    </row>
    <row r="42" spans="2:8" ht="21" customHeight="1" x14ac:dyDescent="0.7">
      <c r="B42" s="29"/>
      <c r="C42" s="9" t="s">
        <v>27</v>
      </c>
      <c r="D42" s="16" t="s">
        <v>30</v>
      </c>
      <c r="E42" s="16">
        <v>18</v>
      </c>
      <c r="F42" s="11">
        <v>5000</v>
      </c>
      <c r="G42" s="24">
        <f t="shared" si="1"/>
        <v>90000</v>
      </c>
      <c r="H42" s="23">
        <v>0.1</v>
      </c>
    </row>
    <row r="43" spans="2:8" ht="21" customHeight="1" thickBot="1" x14ac:dyDescent="0.75">
      <c r="B43" s="29"/>
      <c r="C43" s="9" t="s">
        <v>28</v>
      </c>
      <c r="D43" s="16" t="s">
        <v>31</v>
      </c>
      <c r="E43" s="16">
        <v>17</v>
      </c>
      <c r="F43" s="11">
        <v>5000</v>
      </c>
      <c r="G43" s="24">
        <f t="shared" si="1"/>
        <v>85000</v>
      </c>
      <c r="H43" s="23">
        <v>0.1</v>
      </c>
    </row>
    <row r="44" spans="2:8" ht="21" customHeight="1" thickBot="1" x14ac:dyDescent="0.75">
      <c r="B44" s="44"/>
      <c r="C44" s="53"/>
      <c r="D44" s="43"/>
      <c r="E44" s="43"/>
      <c r="F44" s="54" t="s">
        <v>75</v>
      </c>
      <c r="G44" s="50">
        <f>SUM(G34:G43)</f>
        <v>1154000</v>
      </c>
      <c r="H44" s="55">
        <v>0.1</v>
      </c>
    </row>
    <row r="45" spans="2:8" ht="21" customHeight="1" x14ac:dyDescent="0.7">
      <c r="B45" s="4"/>
      <c r="C45" s="38"/>
      <c r="D45" s="39"/>
      <c r="E45" s="39"/>
      <c r="F45" s="40"/>
      <c r="G45" s="41"/>
      <c r="H45" s="42"/>
    </row>
    <row r="46" spans="2:8" ht="21" customHeight="1" x14ac:dyDescent="0.7">
      <c r="B46" s="69" t="s">
        <v>3</v>
      </c>
      <c r="C46" s="69"/>
    </row>
    <row r="47" spans="2:8" ht="21" customHeight="1" thickBot="1" x14ac:dyDescent="0.75">
      <c r="B47" s="64" t="s">
        <v>26</v>
      </c>
      <c r="C47" s="64"/>
      <c r="D47" s="64"/>
      <c r="E47" s="64"/>
      <c r="F47" s="64"/>
    </row>
    <row r="48" spans="2:8" ht="21" customHeight="1" thickBot="1" x14ac:dyDescent="0.75">
      <c r="B48" s="30"/>
      <c r="C48" s="8" t="s">
        <v>4</v>
      </c>
      <c r="D48" s="8" t="s">
        <v>5</v>
      </c>
      <c r="E48" s="8" t="s">
        <v>6</v>
      </c>
      <c r="F48" s="8" t="s">
        <v>7</v>
      </c>
      <c r="G48" s="8" t="s">
        <v>8</v>
      </c>
      <c r="H48" s="21" t="s">
        <v>9</v>
      </c>
    </row>
    <row r="49" spans="2:8" ht="21" customHeight="1" x14ac:dyDescent="0.7">
      <c r="B49" s="28">
        <v>3</v>
      </c>
      <c r="C49" s="15" t="s">
        <v>48</v>
      </c>
      <c r="D49" s="20"/>
      <c r="E49" s="19"/>
      <c r="F49" s="35"/>
      <c r="G49" s="25"/>
      <c r="H49" s="22"/>
    </row>
    <row r="50" spans="2:8" ht="21" customHeight="1" x14ac:dyDescent="0.7">
      <c r="B50" s="27"/>
      <c r="C50" s="9" t="s">
        <v>52</v>
      </c>
      <c r="D50" s="10" t="s">
        <v>53</v>
      </c>
      <c r="E50" s="10">
        <v>6</v>
      </c>
      <c r="F50" s="11">
        <v>15000</v>
      </c>
      <c r="G50" s="17">
        <f t="shared" ref="G50:G54" si="3">E50*F50</f>
        <v>90000</v>
      </c>
      <c r="H50" s="23">
        <v>0.1</v>
      </c>
    </row>
    <row r="51" spans="2:8" ht="21" customHeight="1" x14ac:dyDescent="0.7">
      <c r="B51" s="28"/>
      <c r="C51" s="9" t="s">
        <v>49</v>
      </c>
      <c r="D51" s="10"/>
      <c r="E51" s="10">
        <v>1</v>
      </c>
      <c r="F51" s="11">
        <v>30000</v>
      </c>
      <c r="G51" s="17">
        <f t="shared" si="3"/>
        <v>30000</v>
      </c>
      <c r="H51" s="23">
        <v>0.1</v>
      </c>
    </row>
    <row r="52" spans="2:8" ht="21" customHeight="1" x14ac:dyDescent="0.7">
      <c r="B52" s="28"/>
      <c r="C52" s="9" t="s">
        <v>50</v>
      </c>
      <c r="D52" s="10"/>
      <c r="E52" s="10">
        <v>1</v>
      </c>
      <c r="F52" s="11">
        <v>40000</v>
      </c>
      <c r="G52" s="17">
        <f t="shared" si="3"/>
        <v>40000</v>
      </c>
      <c r="H52" s="23">
        <v>0.1</v>
      </c>
    </row>
    <row r="53" spans="2:8" ht="21" customHeight="1" x14ac:dyDescent="0.7">
      <c r="B53" s="28"/>
      <c r="C53" s="9" t="s">
        <v>51</v>
      </c>
      <c r="D53" s="16"/>
      <c r="E53" s="16">
        <v>4</v>
      </c>
      <c r="F53" s="11">
        <v>35000</v>
      </c>
      <c r="G53" s="24">
        <f t="shared" si="3"/>
        <v>140000</v>
      </c>
      <c r="H53" s="23">
        <v>0.1</v>
      </c>
    </row>
    <row r="54" spans="2:8" ht="21" customHeight="1" thickBot="1" x14ac:dyDescent="0.75">
      <c r="B54" s="29"/>
      <c r="C54" s="9" t="s">
        <v>66</v>
      </c>
      <c r="D54" s="16"/>
      <c r="E54" s="16">
        <v>2</v>
      </c>
      <c r="F54" s="12">
        <v>10000</v>
      </c>
      <c r="G54" s="52">
        <f t="shared" si="3"/>
        <v>20000</v>
      </c>
      <c r="H54" s="23"/>
    </row>
    <row r="55" spans="2:8" ht="21" customHeight="1" thickBot="1" x14ac:dyDescent="0.75">
      <c r="B55" s="29"/>
      <c r="C55" s="9"/>
      <c r="D55" s="16"/>
      <c r="E55" s="16"/>
      <c r="F55" s="12" t="s">
        <v>76</v>
      </c>
      <c r="G55" s="50">
        <f>SUM(G50:G54)</f>
        <v>320000</v>
      </c>
      <c r="H55" s="23">
        <v>0.1</v>
      </c>
    </row>
    <row r="56" spans="2:8" ht="21" customHeight="1" x14ac:dyDescent="0.7">
      <c r="B56" s="29"/>
      <c r="C56" s="9"/>
      <c r="D56" s="16"/>
      <c r="E56" s="16"/>
      <c r="F56" s="11"/>
      <c r="G56" s="49"/>
      <c r="H56" s="23"/>
    </row>
    <row r="57" spans="2:8" ht="21" customHeight="1" x14ac:dyDescent="0.7">
      <c r="B57" s="29">
        <v>4</v>
      </c>
      <c r="C57" s="9" t="s">
        <v>80</v>
      </c>
      <c r="D57" s="16"/>
      <c r="E57" s="16"/>
      <c r="F57" s="11"/>
      <c r="G57" s="24"/>
      <c r="H57" s="23"/>
    </row>
    <row r="58" spans="2:8" ht="21" customHeight="1" x14ac:dyDescent="0.7">
      <c r="B58" s="29"/>
      <c r="C58" s="9" t="s">
        <v>57</v>
      </c>
      <c r="D58" s="16" t="s">
        <v>59</v>
      </c>
      <c r="E58" s="16">
        <v>2</v>
      </c>
      <c r="F58" s="11">
        <v>70000</v>
      </c>
      <c r="G58" s="24">
        <f>E58*F58</f>
        <v>140000</v>
      </c>
      <c r="H58" s="23">
        <v>0.1</v>
      </c>
    </row>
    <row r="59" spans="2:8" ht="21" customHeight="1" x14ac:dyDescent="0.7">
      <c r="B59" s="29"/>
      <c r="C59" s="9" t="s">
        <v>58</v>
      </c>
      <c r="D59" s="16" t="s">
        <v>60</v>
      </c>
      <c r="E59" s="16">
        <v>3</v>
      </c>
      <c r="F59" s="11">
        <v>60000</v>
      </c>
      <c r="G59" s="24">
        <f t="shared" ref="G59:G65" si="4">E59*F59</f>
        <v>180000</v>
      </c>
      <c r="H59" s="23">
        <v>0.1</v>
      </c>
    </row>
    <row r="60" spans="2:8" ht="21" customHeight="1" x14ac:dyDescent="0.7">
      <c r="B60" s="29"/>
      <c r="C60" s="9" t="s">
        <v>61</v>
      </c>
      <c r="D60" s="16" t="s">
        <v>62</v>
      </c>
      <c r="E60" s="16">
        <v>1</v>
      </c>
      <c r="F60" s="11">
        <v>22000</v>
      </c>
      <c r="G60" s="24">
        <f t="shared" si="4"/>
        <v>22000</v>
      </c>
      <c r="H60" s="23">
        <v>0.1</v>
      </c>
    </row>
    <row r="61" spans="2:8" ht="21" customHeight="1" x14ac:dyDescent="0.7">
      <c r="B61" s="29"/>
      <c r="C61" s="9" t="s">
        <v>81</v>
      </c>
      <c r="D61" s="16"/>
      <c r="E61" s="16">
        <v>12</v>
      </c>
      <c r="F61" s="11">
        <v>26000</v>
      </c>
      <c r="G61" s="24">
        <f t="shared" si="4"/>
        <v>312000</v>
      </c>
      <c r="H61" s="23"/>
    </row>
    <row r="62" spans="2:8" ht="21" customHeight="1" x14ac:dyDescent="0.7">
      <c r="B62" s="28"/>
      <c r="C62" s="9" t="s">
        <v>63</v>
      </c>
      <c r="D62" s="16" t="s">
        <v>59</v>
      </c>
      <c r="E62" s="16">
        <v>2</v>
      </c>
      <c r="F62" s="11">
        <v>87500</v>
      </c>
      <c r="G62" s="24">
        <f t="shared" si="4"/>
        <v>175000</v>
      </c>
      <c r="H62" s="23">
        <v>0.1</v>
      </c>
    </row>
    <row r="63" spans="2:8" ht="21" customHeight="1" x14ac:dyDescent="0.7">
      <c r="B63" s="28"/>
      <c r="C63" s="9" t="s">
        <v>64</v>
      </c>
      <c r="D63" s="16" t="s">
        <v>60</v>
      </c>
      <c r="E63" s="16">
        <v>3</v>
      </c>
      <c r="F63" s="11">
        <v>75000</v>
      </c>
      <c r="G63" s="24">
        <f t="shared" si="4"/>
        <v>225000</v>
      </c>
      <c r="H63" s="23">
        <v>0.1</v>
      </c>
    </row>
    <row r="64" spans="2:8" ht="21" customHeight="1" x14ac:dyDescent="0.7">
      <c r="B64" s="37"/>
      <c r="C64" s="9" t="s">
        <v>65</v>
      </c>
      <c r="D64" s="10" t="s">
        <v>62</v>
      </c>
      <c r="E64" s="16">
        <v>1</v>
      </c>
      <c r="F64" s="11">
        <v>27500</v>
      </c>
      <c r="G64" s="24">
        <f t="shared" si="4"/>
        <v>27500</v>
      </c>
      <c r="H64" s="23">
        <v>0.1</v>
      </c>
    </row>
    <row r="65" spans="2:8" ht="21" customHeight="1" thickBot="1" x14ac:dyDescent="0.75">
      <c r="B65" s="37"/>
      <c r="C65" s="9" t="s">
        <v>82</v>
      </c>
      <c r="D65" s="10"/>
      <c r="E65" s="16">
        <v>12</v>
      </c>
      <c r="F65" s="12">
        <v>26000</v>
      </c>
      <c r="G65" s="52">
        <f t="shared" si="4"/>
        <v>312000</v>
      </c>
      <c r="H65" s="23"/>
    </row>
    <row r="66" spans="2:8" ht="21" customHeight="1" thickBot="1" x14ac:dyDescent="0.75">
      <c r="B66" s="28"/>
      <c r="C66" s="9"/>
      <c r="D66" s="16"/>
      <c r="E66" s="16"/>
      <c r="F66" s="12" t="s">
        <v>77</v>
      </c>
      <c r="G66" s="50">
        <f>SUM(G58:G65)</f>
        <v>1393500</v>
      </c>
      <c r="H66" s="23">
        <v>0.1</v>
      </c>
    </row>
    <row r="67" spans="2:8" ht="21" customHeight="1" x14ac:dyDescent="0.7">
      <c r="B67" s="29"/>
      <c r="C67" s="9"/>
      <c r="D67" s="16"/>
      <c r="E67" s="16"/>
      <c r="F67" s="12"/>
      <c r="G67" s="49"/>
      <c r="H67" s="23"/>
    </row>
    <row r="68" spans="2:8" ht="21" customHeight="1" x14ac:dyDescent="0.7">
      <c r="B68" s="59">
        <v>5</v>
      </c>
      <c r="C68" s="9" t="s">
        <v>67</v>
      </c>
      <c r="D68" s="13"/>
      <c r="E68" s="13"/>
      <c r="F68" s="14"/>
      <c r="G68" s="24"/>
      <c r="H68" s="23"/>
    </row>
    <row r="69" spans="2:8" ht="21" customHeight="1" x14ac:dyDescent="0.7">
      <c r="B69" s="58"/>
      <c r="C69" s="45" t="s">
        <v>12</v>
      </c>
      <c r="D69" s="65" t="s">
        <v>69</v>
      </c>
      <c r="E69" s="66"/>
      <c r="F69" s="14"/>
      <c r="G69" s="24">
        <v>1204150</v>
      </c>
      <c r="H69" s="23"/>
    </row>
    <row r="70" spans="2:8" ht="21" customHeight="1" thickBot="1" x14ac:dyDescent="0.75">
      <c r="B70" s="29"/>
      <c r="C70" s="9" t="s">
        <v>68</v>
      </c>
      <c r="D70" s="65" t="s">
        <v>70</v>
      </c>
      <c r="E70" s="66"/>
      <c r="F70" s="14"/>
      <c r="G70" s="24">
        <f>G69/2</f>
        <v>602075</v>
      </c>
      <c r="H70" s="23">
        <v>0.1</v>
      </c>
    </row>
    <row r="71" spans="2:8" ht="21" customHeight="1" thickBot="1" x14ac:dyDescent="0.75">
      <c r="B71" s="29"/>
      <c r="C71" s="9"/>
      <c r="D71" s="13"/>
      <c r="E71" s="13"/>
      <c r="F71" s="14" t="s">
        <v>78</v>
      </c>
      <c r="G71" s="50">
        <f>SUM(G69:G70)</f>
        <v>1806225</v>
      </c>
      <c r="H71" s="23">
        <v>0.1</v>
      </c>
    </row>
    <row r="72" spans="2:8" ht="21" customHeight="1" x14ac:dyDescent="0.7">
      <c r="B72" s="29"/>
      <c r="C72" s="9" t="s">
        <v>79</v>
      </c>
      <c r="D72" s="16"/>
      <c r="E72" s="16"/>
      <c r="F72" s="11"/>
      <c r="G72" s="49"/>
      <c r="H72" s="23"/>
    </row>
    <row r="73" spans="2:8" ht="21" customHeight="1" x14ac:dyDescent="0.7">
      <c r="B73" s="29"/>
      <c r="C73" s="9" t="s">
        <v>71</v>
      </c>
      <c r="D73" s="16"/>
      <c r="E73" s="32">
        <v>0.1</v>
      </c>
      <c r="F73" s="11"/>
      <c r="G73" s="24">
        <f>G31+G44+G55+G66+G71</f>
        <v>13847728</v>
      </c>
      <c r="H73" s="23">
        <v>0.1</v>
      </c>
    </row>
    <row r="74" spans="2:8" ht="21" customHeight="1" thickBot="1" x14ac:dyDescent="0.75">
      <c r="B74" s="29"/>
      <c r="C74" s="9" t="s">
        <v>72</v>
      </c>
      <c r="D74" s="16"/>
      <c r="E74" s="32">
        <v>0.1</v>
      </c>
      <c r="F74" s="11"/>
      <c r="G74" s="24">
        <f>G73*10%</f>
        <v>1384772.8</v>
      </c>
      <c r="H74" s="23">
        <v>0.1</v>
      </c>
    </row>
    <row r="75" spans="2:8" ht="21" customHeight="1" thickBot="1" x14ac:dyDescent="0.75">
      <c r="B75" s="29"/>
      <c r="C75" s="9" t="s">
        <v>73</v>
      </c>
      <c r="D75" s="16"/>
      <c r="E75" s="16"/>
      <c r="F75" s="12"/>
      <c r="G75" s="50">
        <f>SUM(G73:G74)</f>
        <v>15232500.800000001</v>
      </c>
      <c r="H75" s="23">
        <v>0.1</v>
      </c>
    </row>
    <row r="76" spans="2:8" ht="21" customHeight="1" x14ac:dyDescent="0.7">
      <c r="B76" s="29"/>
      <c r="C76" s="9"/>
      <c r="D76" s="16"/>
      <c r="E76" s="16"/>
      <c r="F76" s="11"/>
      <c r="G76" s="49"/>
      <c r="H76" s="23"/>
    </row>
    <row r="77" spans="2:8" ht="21" customHeight="1" x14ac:dyDescent="0.7">
      <c r="B77" s="29"/>
      <c r="C77" s="9"/>
      <c r="D77" s="16"/>
      <c r="E77" s="16"/>
      <c r="F77" s="11"/>
      <c r="G77" s="24"/>
      <c r="H77" s="23"/>
    </row>
    <row r="78" spans="2:8" ht="21" customHeight="1" x14ac:dyDescent="0.7">
      <c r="B78" s="29"/>
      <c r="C78" s="9"/>
      <c r="D78" s="16"/>
      <c r="E78" s="16"/>
      <c r="F78" s="11"/>
      <c r="G78" s="24"/>
      <c r="H78" s="23"/>
    </row>
    <row r="79" spans="2:8" ht="21" customHeight="1" x14ac:dyDescent="0.7">
      <c r="B79" s="28"/>
      <c r="C79" s="15"/>
      <c r="D79" s="10"/>
      <c r="E79" s="16"/>
      <c r="F79" s="11"/>
      <c r="G79" s="24"/>
      <c r="H79" s="23"/>
    </row>
    <row r="80" spans="2:8" ht="21" customHeight="1" x14ac:dyDescent="0.7">
      <c r="B80" s="28"/>
      <c r="C80" s="9"/>
      <c r="D80" s="16"/>
      <c r="E80" s="16"/>
      <c r="F80" s="11"/>
      <c r="G80" s="24"/>
      <c r="H80" s="23"/>
    </row>
    <row r="81" spans="2:8" ht="21" customHeight="1" x14ac:dyDescent="0.7">
      <c r="B81" s="28"/>
      <c r="C81" s="15"/>
      <c r="D81" s="10"/>
      <c r="E81" s="16"/>
      <c r="F81" s="11"/>
      <c r="G81" s="24"/>
      <c r="H81" s="23"/>
    </row>
    <row r="82" spans="2:8" ht="21" customHeight="1" x14ac:dyDescent="0.7">
      <c r="B82" s="28"/>
      <c r="C82" s="18"/>
      <c r="D82" s="16"/>
      <c r="E82" s="16"/>
      <c r="F82" s="11"/>
      <c r="G82" s="17"/>
      <c r="H82" s="23"/>
    </row>
    <row r="83" spans="2:8" ht="21" customHeight="1" x14ac:dyDescent="0.7">
      <c r="B83" s="28"/>
      <c r="C83" s="15"/>
      <c r="D83" s="16"/>
      <c r="E83" s="16"/>
      <c r="F83" s="11"/>
      <c r="G83" s="17"/>
      <c r="H83" s="23"/>
    </row>
    <row r="84" spans="2:8" ht="21" customHeight="1" x14ac:dyDescent="0.7">
      <c r="B84" s="31"/>
      <c r="C84" s="18"/>
      <c r="D84" s="16"/>
      <c r="E84" s="16"/>
      <c r="F84" s="11"/>
      <c r="G84" s="17"/>
      <c r="H84" s="23"/>
    </row>
    <row r="85" spans="2:8" ht="21" customHeight="1" x14ac:dyDescent="0.7">
      <c r="B85" s="31"/>
      <c r="C85" s="15"/>
      <c r="D85" s="16"/>
      <c r="E85" s="16"/>
      <c r="F85" s="11"/>
      <c r="G85" s="17"/>
      <c r="H85" s="23"/>
    </row>
    <row r="86" spans="2:8" ht="21" customHeight="1" x14ac:dyDescent="0.7">
      <c r="B86" s="28"/>
      <c r="C86" s="15"/>
      <c r="D86" s="16"/>
      <c r="E86" s="16"/>
      <c r="F86" s="11"/>
      <c r="G86" s="17"/>
      <c r="H86" s="23"/>
    </row>
    <row r="87" spans="2:8" ht="21" customHeight="1" x14ac:dyDescent="0.7">
      <c r="B87" s="28"/>
      <c r="C87" s="18"/>
      <c r="D87" s="16"/>
      <c r="E87" s="16"/>
      <c r="F87" s="11"/>
      <c r="G87" s="17"/>
      <c r="H87" s="23"/>
    </row>
    <row r="88" spans="2:8" ht="21" customHeight="1" thickBot="1" x14ac:dyDescent="0.75">
      <c r="B88" s="28"/>
      <c r="C88" s="18"/>
      <c r="D88" s="16"/>
      <c r="E88" s="32"/>
      <c r="F88" s="11"/>
      <c r="G88" s="17"/>
      <c r="H88" s="23"/>
    </row>
    <row r="89" spans="2:8" ht="21" customHeight="1" x14ac:dyDescent="0.7">
      <c r="B89" s="60"/>
      <c r="C89" s="60"/>
      <c r="D89" s="60"/>
      <c r="E89" s="60"/>
      <c r="F89" s="61"/>
      <c r="G89" s="62"/>
      <c r="H89" s="63"/>
    </row>
  </sheetData>
  <mergeCells count="8">
    <mergeCell ref="B47:F47"/>
    <mergeCell ref="D69:E69"/>
    <mergeCell ref="D70:E70"/>
    <mergeCell ref="B2:G2"/>
    <mergeCell ref="F3:G3"/>
    <mergeCell ref="B12:C12"/>
    <mergeCell ref="B13:F13"/>
    <mergeCell ref="B46:C46"/>
  </mergeCells>
  <phoneticPr fontId="3"/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2026-03-10T04:50:57Z</cp:lastPrinted>
  <dcterms:created xsi:type="dcterms:W3CDTF">2024-08-02T04:08:57Z</dcterms:created>
  <dcterms:modified xsi:type="dcterms:W3CDTF">2026-03-14T09:28:37Z</dcterms:modified>
</cp:coreProperties>
</file>